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<sst xmlns="http://schemas.openxmlformats.org/spreadsheetml/2006/main" count="142" uniqueCount="82">
  <si>
    <t>Приложение № 3</t>
  </si>
  <si>
    <t xml:space="preserve">к постановлению Администрации </t>
  </si>
  <si>
    <t>Яковлевского муниципального округа</t>
  </si>
  <si>
    <t>от 02.10.2023  № 60-НПА</t>
  </si>
  <si>
    <t>Приложение № 4</t>
  </si>
  <si>
    <t>к муниципальной программе</t>
  </si>
  <si>
    <t>Яковлевского муниципального района</t>
  </si>
  <si>
    <t xml:space="preserve">«Обеспечение качественными услугами </t>
  </si>
  <si>
    <t xml:space="preserve">жилищно-коммунального хозяйства населения </t>
  </si>
  <si>
    <t>Яковлевского муниципального района»</t>
  </si>
  <si>
    <t xml:space="preserve">на 2019-2025 годы, утвержденной </t>
  </si>
  <si>
    <t xml:space="preserve">постановлением Администрации </t>
  </si>
  <si>
    <r>
      <rPr>
        <sz val="12"/>
        <color indexed="8"/>
        <rFont val="Times New Roman"/>
        <family val="1"/>
      </rPr>
      <t xml:space="preserve">от </t>
    </r>
    <r>
      <rPr>
        <u val="single"/>
        <sz val="12"/>
        <color indexed="8"/>
        <rFont val="Times New Roman"/>
        <family val="1"/>
      </rPr>
      <t xml:space="preserve">06.12.2018 г.  </t>
    </r>
    <r>
      <rPr>
        <sz val="12"/>
        <color indexed="8"/>
        <rFont val="Times New Roman"/>
        <family val="1"/>
      </rPr>
      <t xml:space="preserve"> № </t>
    </r>
    <r>
      <rPr>
        <u val="single"/>
        <sz val="12"/>
        <color indexed="8"/>
        <rFont val="Times New Roman"/>
        <family val="1"/>
      </rPr>
      <t xml:space="preserve">654-НПА </t>
    </r>
  </si>
  <si>
    <t>РЕСУРСНОЕ ОБЕСПЕЧЕНИЕ РЕАЛИЗАЦИИ</t>
  </si>
  <si>
    <t>МУНИЦИПАЛЬНОЙ ПРОГРАММЫ ЯКОВЛЕВСКОГО МУНИЦИПАЛЬНОГО РАЙОНА</t>
  </si>
  <si>
    <t>"ОБЕСПЕЧЕНИЕ КАЧЕСТВЕННЫМИ УСЛУГАМИ   ЖИЛИЩНО-КОММУНАЛЬНОГО ХОЗЯЙСТВА  НАСЕЛЕНИЯ</t>
  </si>
  <si>
    <t>ЯКОВЛЕВСКОГО МУНИЦИПАЛЬНОГО РАЙОНА" НА 2019-2025 ГОДЫ</t>
  </si>
  <si>
    <t xml:space="preserve">ЗА СЧЕТ СРЕДСТВ БЮДЖЕТА ЯКОВЛЕВСКОГО МУНИЦИПАЛЬНОГО РАЙОНА </t>
  </si>
  <si>
    <t>№ п/п</t>
  </si>
  <si>
    <t>Статус</t>
  </si>
  <si>
    <t>Наименование</t>
  </si>
  <si>
    <t>Ответственный исполнитель, соисполнители</t>
  </si>
  <si>
    <t>Код бюджетной классификации</t>
  </si>
  <si>
    <t>Расходы ( руб.), годы</t>
  </si>
  <si>
    <t>ГРБС</t>
  </si>
  <si>
    <t>Рз Пр</t>
  </si>
  <si>
    <t>ЦСР</t>
  </si>
  <si>
    <t>ВР</t>
  </si>
  <si>
    <t xml:space="preserve">Муниципальная программа </t>
  </si>
  <si>
    <t>"Обеспечение качественными услугами жилищно-коммунального хозяйства населения Яковлевского муниципального района"  на 2019-2025 годы</t>
  </si>
  <si>
    <t xml:space="preserve">Ответственный исполнитель                  Отдел жизнеобеспечения                                </t>
  </si>
  <si>
    <t>05 0 00 00000</t>
  </si>
  <si>
    <t>000</t>
  </si>
  <si>
    <t>1.1.</t>
  </si>
  <si>
    <t>Отдельное мероприятие</t>
  </si>
  <si>
    <t>Содержание муниципального жилищного фонда</t>
  </si>
  <si>
    <t xml:space="preserve">Отдел жизнеобеспечения </t>
  </si>
  <si>
    <t>05 0 01 20270</t>
  </si>
  <si>
    <t>240</t>
  </si>
  <si>
    <t xml:space="preserve"> 1.2.</t>
  </si>
  <si>
    <t xml:space="preserve"> Содержание территории Яковлевского муниципального района</t>
  </si>
  <si>
    <t>05 0 02 20280</t>
  </si>
  <si>
    <t>540</t>
  </si>
  <si>
    <t xml:space="preserve"> 1.3.</t>
  </si>
  <si>
    <t>Содержание и модернизация  коммунальной инфраструктуры</t>
  </si>
  <si>
    <t>05 0 03 20290</t>
  </si>
  <si>
    <t>05 0 03 S2320</t>
  </si>
  <si>
    <t>05 0 F5 52432</t>
  </si>
  <si>
    <t>410</t>
  </si>
  <si>
    <t>1.3.1.</t>
  </si>
  <si>
    <t>Мероприятие</t>
  </si>
  <si>
    <t>05 0 03 00000</t>
  </si>
  <si>
    <t>1.3.2.</t>
  </si>
  <si>
    <t>Строительство и реконструкция (модернизация) объектов питьевого водоснабжения (объекты муниципальной собственности)</t>
  </si>
  <si>
    <t>-</t>
  </si>
  <si>
    <t>1.4.</t>
  </si>
  <si>
    <t>Обеспечение качественным водоснабжением жителей  многоквартирных домов жд.ст. Варфоломеевка, жд. ст. Сысоевка</t>
  </si>
  <si>
    <t>05 0 04 20420</t>
  </si>
  <si>
    <t>1.5.</t>
  </si>
  <si>
    <t>Реконструкция очистных сооружений</t>
  </si>
  <si>
    <t>05 0 05 00000</t>
  </si>
  <si>
    <t>05 0 05 S2320</t>
  </si>
  <si>
    <t>05 0 05 40110</t>
  </si>
  <si>
    <t>1.6.</t>
  </si>
  <si>
    <t xml:space="preserve">Обеспечение земельных участков, предоставленных на бесплатной основе гражданам, имеющим трех и более детей, под строительство индивидуальных жилых домов, инженерной инфраструктурой </t>
  </si>
  <si>
    <t>05 0 06 20510</t>
  </si>
  <si>
    <t>1.6.1.</t>
  </si>
  <si>
    <t>Изыскания, проектирование сетей инженерной инфраструктуры (водоснабжение,  электроснабжение), государственная экспертиза проектной документации</t>
  </si>
  <si>
    <t>1.6.2.</t>
  </si>
  <si>
    <t>Строительство сетей инженерной инфраструктуры, строительный контроль</t>
  </si>
  <si>
    <t>1.7.</t>
  </si>
  <si>
    <t xml:space="preserve">Обеспечение граждан твердым топливом </t>
  </si>
  <si>
    <t>05 0 07S2620</t>
  </si>
  <si>
    <t>1.8.</t>
  </si>
  <si>
    <t>Приобретение спецтехники  для обеспечения качественным водоснабжением жителей Яковлевского муниципального района</t>
  </si>
  <si>
    <t>05 0 08 20730</t>
  </si>
  <si>
    <t>1.9.</t>
  </si>
  <si>
    <t xml:space="preserve"> Проектирование и строительство  объектов коммунальной инфраструктуры</t>
  </si>
  <si>
    <t>05 0 08 00000</t>
  </si>
  <si>
    <t>1.9.1</t>
  </si>
  <si>
    <t>Проведение геологоразведочных работ на ст. Варфоломеевка</t>
  </si>
  <si>
    <t>05 0 08 21280</t>
  </si>
</sst>
</file>

<file path=xl/styles.xml><?xml version="1.0" encoding="utf-8"?>
<styleSheet xmlns="http://schemas.openxmlformats.org/spreadsheetml/2006/main">
  <numFmts count="6">
    <numFmt numFmtId="164" formatCode="General"/>
    <numFmt numFmtId="165" formatCode="0000"/>
    <numFmt numFmtId="166" formatCode="@"/>
    <numFmt numFmtId="167" formatCode="_-* #,##0.00_р_._-;\-* #,##0.00_р_._-;_-* \-??_р_._-;_-@_-"/>
    <numFmt numFmtId="168" formatCode="_-* #,##0.00\ _₽_-;\-* #,##0.00\ _₽_-;_-* \-??\ _₽_-;_-@_-"/>
    <numFmt numFmtId="169" formatCode="#,##0.00"/>
  </numFmts>
  <fonts count="5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Times New Roman"/>
      <family val="1"/>
    </font>
    <font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7" fontId="0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8">
    <xf numFmtId="164" fontId="0" fillId="0" borderId="0" xfId="0" applyAlignment="1">
      <alignment/>
    </xf>
    <xf numFmtId="164" fontId="2" fillId="0" borderId="0" xfId="0" applyFont="1" applyAlignment="1">
      <alignment wrapText="1"/>
    </xf>
    <xf numFmtId="164" fontId="2" fillId="0" borderId="0" xfId="0" applyFont="1" applyAlignment="1">
      <alignment horizontal="right" wrapText="1"/>
    </xf>
    <xf numFmtId="164" fontId="2" fillId="0" borderId="0" xfId="0" applyFont="1" applyBorder="1" applyAlignment="1">
      <alignment horizontal="right"/>
    </xf>
    <xf numFmtId="164" fontId="2" fillId="0" borderId="0" xfId="0" applyFont="1" applyBorder="1" applyAlignment="1">
      <alignment horizontal="right" wrapText="1"/>
    </xf>
    <xf numFmtId="164" fontId="4" fillId="0" borderId="0" xfId="0" applyFont="1" applyBorder="1" applyAlignment="1">
      <alignment horizontal="center" wrapText="1"/>
    </xf>
    <xf numFmtId="164" fontId="2" fillId="0" borderId="0" xfId="0" applyFont="1" applyBorder="1" applyAlignment="1">
      <alignment horizontal="center" wrapText="1"/>
    </xf>
    <xf numFmtId="164" fontId="2" fillId="0" borderId="1" xfId="0" applyFont="1" applyBorder="1" applyAlignment="1">
      <alignment horizontal="center" vertical="top" wrapText="1"/>
    </xf>
    <xf numFmtId="164" fontId="2" fillId="0" borderId="2" xfId="0" applyFont="1" applyBorder="1" applyAlignment="1">
      <alignment horizontal="center" vertical="top" wrapText="1"/>
    </xf>
    <xf numFmtId="164" fontId="2" fillId="0" borderId="1" xfId="0" applyFont="1" applyBorder="1" applyAlignment="1">
      <alignment wrapText="1"/>
    </xf>
    <xf numFmtId="164" fontId="2" fillId="0" borderId="1" xfId="0" applyFont="1" applyBorder="1" applyAlignment="1">
      <alignment/>
    </xf>
    <xf numFmtId="164" fontId="2" fillId="0" borderId="1" xfId="0" applyFont="1" applyBorder="1" applyAlignment="1">
      <alignment horizontal="center" wrapText="1"/>
    </xf>
    <xf numFmtId="164" fontId="2" fillId="0" borderId="3" xfId="0" applyFont="1" applyBorder="1" applyAlignment="1">
      <alignment horizontal="center" wrapText="1"/>
    </xf>
    <xf numFmtId="164" fontId="2" fillId="0" borderId="0" xfId="0" applyFont="1" applyBorder="1" applyAlignment="1">
      <alignment wrapText="1"/>
    </xf>
    <xf numFmtId="164" fontId="2" fillId="0" borderId="1" xfId="0" applyFont="1" applyBorder="1" applyAlignment="1">
      <alignment horizontal="center" vertical="center" wrapText="1"/>
    </xf>
    <xf numFmtId="164" fontId="2" fillId="0" borderId="1" xfId="0" applyFont="1" applyBorder="1" applyAlignment="1">
      <alignment vertical="center" wrapText="1"/>
    </xf>
    <xf numFmtId="165" fontId="2" fillId="0" borderId="1" xfId="0" applyNumberFormat="1" applyFont="1" applyBorder="1" applyAlignment="1">
      <alignment vertical="center" wrapText="1"/>
    </xf>
    <xf numFmtId="166" fontId="2" fillId="0" borderId="1" xfId="0" applyNumberFormat="1" applyFont="1" applyBorder="1" applyAlignment="1">
      <alignment vertical="center" wrapText="1"/>
    </xf>
    <xf numFmtId="167" fontId="2" fillId="0" borderId="1" xfId="15" applyFont="1" applyFill="1" applyBorder="1" applyAlignment="1" applyProtection="1">
      <alignment horizontal="center" vertical="center" wrapText="1"/>
      <protection/>
    </xf>
    <xf numFmtId="167" fontId="2" fillId="0" borderId="0" xfId="15" applyFont="1" applyFill="1" applyBorder="1" applyAlignment="1" applyProtection="1">
      <alignment horizontal="center" vertical="center" wrapText="1"/>
      <protection/>
    </xf>
    <xf numFmtId="164" fontId="2" fillId="0" borderId="1" xfId="0" applyFont="1" applyBorder="1" applyAlignment="1">
      <alignment horizontal="left" vertical="center" wrapText="1"/>
    </xf>
    <xf numFmtId="164" fontId="2" fillId="0" borderId="1" xfId="0" applyFont="1" applyBorder="1" applyAlignment="1">
      <alignment vertical="top" wrapText="1"/>
    </xf>
    <xf numFmtId="164" fontId="2" fillId="0" borderId="1" xfId="0" applyFont="1" applyBorder="1" applyAlignment="1">
      <alignment horizontal="left" vertical="top" wrapText="1"/>
    </xf>
    <xf numFmtId="164" fontId="2" fillId="0" borderId="3" xfId="0" applyFont="1" applyBorder="1" applyAlignment="1">
      <alignment vertical="center" wrapText="1"/>
    </xf>
    <xf numFmtId="165" fontId="2" fillId="0" borderId="3" xfId="0" applyNumberFormat="1" applyFont="1" applyBorder="1" applyAlignment="1">
      <alignment vertical="center" wrapText="1"/>
    </xf>
    <xf numFmtId="166" fontId="2" fillId="0" borderId="3" xfId="0" applyNumberFormat="1" applyFont="1" applyBorder="1" applyAlignment="1">
      <alignment vertical="center" wrapText="1"/>
    </xf>
    <xf numFmtId="167" fontId="2" fillId="0" borderId="3" xfId="15" applyFont="1" applyFill="1" applyBorder="1" applyAlignment="1" applyProtection="1">
      <alignment horizontal="center" vertical="center" wrapText="1"/>
      <protection/>
    </xf>
    <xf numFmtId="167" fontId="2" fillId="0" borderId="1" xfId="15" applyFont="1" applyFill="1" applyBorder="1" applyAlignment="1" applyProtection="1">
      <alignment vertical="center" wrapText="1"/>
      <protection/>
    </xf>
    <xf numFmtId="165" fontId="2" fillId="0" borderId="4" xfId="0" applyNumberFormat="1" applyFont="1" applyBorder="1" applyAlignment="1">
      <alignment vertical="center" wrapText="1"/>
    </xf>
    <xf numFmtId="164" fontId="2" fillId="0" borderId="4" xfId="0" applyFont="1" applyBorder="1" applyAlignment="1">
      <alignment vertical="center" wrapText="1"/>
    </xf>
    <xf numFmtId="166" fontId="2" fillId="0" borderId="4" xfId="0" applyNumberFormat="1" applyFont="1" applyBorder="1" applyAlignment="1">
      <alignment vertical="center" wrapText="1"/>
    </xf>
    <xf numFmtId="167" fontId="2" fillId="0" borderId="4" xfId="15" applyFont="1" applyFill="1" applyBorder="1" applyAlignment="1" applyProtection="1">
      <alignment horizontal="center" vertical="center" wrapText="1"/>
      <protection/>
    </xf>
    <xf numFmtId="168" fontId="2" fillId="0" borderId="1" xfId="0" applyNumberFormat="1" applyFont="1" applyBorder="1" applyAlignment="1">
      <alignment wrapText="1"/>
    </xf>
    <xf numFmtId="164" fontId="2" fillId="0" borderId="3" xfId="0" applyFont="1" applyBorder="1" applyAlignment="1">
      <alignment vertical="top" wrapText="1"/>
    </xf>
    <xf numFmtId="164" fontId="2" fillId="0" borderId="1" xfId="0" applyFont="1" applyBorder="1" applyAlignment="1">
      <alignment horizontal="justify" vertical="center"/>
    </xf>
    <xf numFmtId="167" fontId="2" fillId="0" borderId="1" xfId="15" applyFont="1" applyFill="1" applyBorder="1" applyAlignment="1" applyProtection="1">
      <alignment horizontal="left" vertical="center" wrapText="1"/>
      <protection/>
    </xf>
    <xf numFmtId="164" fontId="2" fillId="0" borderId="1" xfId="0" applyFont="1" applyFill="1" applyBorder="1" applyAlignment="1">
      <alignment horizontal="center" vertical="center" wrapText="1"/>
    </xf>
    <xf numFmtId="169" fontId="2" fillId="0" borderId="1" xfId="0" applyNumberFormat="1" applyFont="1" applyFill="1" applyBorder="1" applyAlignment="1">
      <alignment vertical="center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R49"/>
  <sheetViews>
    <sheetView tabSelected="1" zoomScale="90" zoomScaleNormal="90" workbookViewId="0" topLeftCell="D1">
      <selection activeCell="M24" sqref="M24"/>
    </sheetView>
  </sheetViews>
  <sheetFormatPr defaultColWidth="9.140625" defaultRowHeight="15"/>
  <cols>
    <col min="1" max="1" width="6.421875" style="1" customWidth="1"/>
    <col min="2" max="2" width="16.57421875" style="1" customWidth="1"/>
    <col min="3" max="3" width="22.8515625" style="1" customWidth="1"/>
    <col min="4" max="4" width="15.57421875" style="1" customWidth="1"/>
    <col min="5" max="6" width="6.7109375" style="1" customWidth="1"/>
    <col min="7" max="7" width="14.140625" style="1" customWidth="1"/>
    <col min="8" max="8" width="5.7109375" style="1" customWidth="1"/>
    <col min="9" max="9" width="16.8515625" style="1" customWidth="1"/>
    <col min="10" max="10" width="17.7109375" style="1" customWidth="1"/>
    <col min="11" max="11" width="17.00390625" style="1" customWidth="1"/>
    <col min="12" max="12" width="17.140625" style="1" customWidth="1"/>
    <col min="13" max="13" width="16.57421875" style="1" customWidth="1"/>
    <col min="14" max="14" width="17.57421875" style="1" customWidth="1"/>
    <col min="15" max="15" width="16.7109375" style="1" customWidth="1"/>
    <col min="16" max="16" width="17.8515625" style="1" customWidth="1"/>
    <col min="17" max="16384" width="9.140625" style="1" customWidth="1"/>
  </cols>
  <sheetData>
    <row r="1" spans="8:15" ht="15" customHeight="1">
      <c r="H1" s="2"/>
      <c r="I1" s="2"/>
      <c r="J1" s="2"/>
      <c r="K1" s="2"/>
      <c r="L1" s="3" t="s">
        <v>0</v>
      </c>
      <c r="M1" s="3"/>
      <c r="N1" s="3"/>
      <c r="O1" s="3"/>
    </row>
    <row r="2" spans="8:15" ht="15" customHeight="1">
      <c r="H2" s="2"/>
      <c r="I2" s="2"/>
      <c r="J2" s="2"/>
      <c r="K2" s="2"/>
      <c r="L2" s="3" t="s">
        <v>1</v>
      </c>
      <c r="M2" s="3"/>
      <c r="N2" s="3"/>
      <c r="O2" s="3"/>
    </row>
    <row r="3" spans="8:15" ht="16.5" customHeight="1">
      <c r="H3" s="2"/>
      <c r="I3" s="2"/>
      <c r="J3" s="2"/>
      <c r="K3" s="2"/>
      <c r="L3" s="3" t="s">
        <v>2</v>
      </c>
      <c r="M3" s="3"/>
      <c r="N3" s="3"/>
      <c r="O3" s="3"/>
    </row>
    <row r="4" spans="8:15" ht="16.5" customHeight="1">
      <c r="H4" s="2"/>
      <c r="I4" s="2"/>
      <c r="J4" s="2"/>
      <c r="K4" s="2"/>
      <c r="L4" s="3" t="s">
        <v>3</v>
      </c>
      <c r="M4" s="3"/>
      <c r="N4" s="3"/>
      <c r="O4" s="3"/>
    </row>
    <row r="5" spans="1:15" ht="17.25" customHeight="1">
      <c r="A5" s="2"/>
      <c r="B5" s="2"/>
      <c r="C5" s="2"/>
      <c r="D5" s="2"/>
      <c r="E5" s="2"/>
      <c r="F5" s="2"/>
      <c r="G5" s="2"/>
      <c r="H5" s="4" t="s">
        <v>4</v>
      </c>
      <c r="I5" s="4"/>
      <c r="J5" s="4"/>
      <c r="K5" s="4"/>
      <c r="L5" s="4"/>
      <c r="M5" s="4"/>
      <c r="N5" s="4"/>
      <c r="O5" s="4"/>
    </row>
    <row r="6" spans="1:15" ht="15.75">
      <c r="A6" s="2"/>
      <c r="B6" s="2"/>
      <c r="C6" s="2"/>
      <c r="D6" s="2"/>
      <c r="E6" s="2"/>
      <c r="F6" s="2"/>
      <c r="G6" s="2"/>
      <c r="H6" s="3" t="s">
        <v>5</v>
      </c>
      <c r="I6" s="3"/>
      <c r="J6" s="3"/>
      <c r="K6" s="3"/>
      <c r="L6" s="3"/>
      <c r="M6" s="3"/>
      <c r="N6" s="3"/>
      <c r="O6" s="3"/>
    </row>
    <row r="7" spans="1:15" ht="15.75">
      <c r="A7" s="2"/>
      <c r="B7" s="2"/>
      <c r="C7" s="2"/>
      <c r="D7" s="2"/>
      <c r="E7" s="2"/>
      <c r="F7" s="2"/>
      <c r="G7" s="2"/>
      <c r="H7" s="3" t="s">
        <v>6</v>
      </c>
      <c r="I7" s="3"/>
      <c r="J7" s="3"/>
      <c r="K7" s="3"/>
      <c r="L7" s="3"/>
      <c r="M7" s="3"/>
      <c r="N7" s="3"/>
      <c r="O7" s="3"/>
    </row>
    <row r="8" spans="1:15" ht="15.75">
      <c r="A8" s="2"/>
      <c r="B8" s="2"/>
      <c r="C8" s="2"/>
      <c r="D8" s="2"/>
      <c r="E8" s="2"/>
      <c r="F8" s="2"/>
      <c r="G8" s="2"/>
      <c r="H8" s="3" t="s">
        <v>7</v>
      </c>
      <c r="I8" s="3"/>
      <c r="J8" s="3"/>
      <c r="K8" s="3"/>
      <c r="L8" s="3"/>
      <c r="M8" s="3"/>
      <c r="N8" s="3"/>
      <c r="O8" s="3"/>
    </row>
    <row r="9" spans="1:15" ht="15.75">
      <c r="A9" s="2"/>
      <c r="B9" s="2"/>
      <c r="C9" s="2"/>
      <c r="D9" s="2"/>
      <c r="E9" s="2"/>
      <c r="F9" s="2"/>
      <c r="G9" s="2"/>
      <c r="H9" s="3" t="s">
        <v>8</v>
      </c>
      <c r="I9" s="3"/>
      <c r="J9" s="3"/>
      <c r="K9" s="3"/>
      <c r="L9" s="3"/>
      <c r="M9" s="3"/>
      <c r="N9" s="3"/>
      <c r="O9" s="3"/>
    </row>
    <row r="10" spans="1:15" ht="15.75">
      <c r="A10" s="2"/>
      <c r="B10" s="2"/>
      <c r="C10" s="2"/>
      <c r="D10" s="2"/>
      <c r="E10" s="2"/>
      <c r="F10" s="2"/>
      <c r="G10" s="2"/>
      <c r="H10" s="3" t="s">
        <v>9</v>
      </c>
      <c r="I10" s="3"/>
      <c r="J10" s="3"/>
      <c r="K10" s="3"/>
      <c r="L10" s="3"/>
      <c r="M10" s="3"/>
      <c r="N10" s="3"/>
      <c r="O10" s="3"/>
    </row>
    <row r="11" spans="1:15" ht="15.75">
      <c r="A11" s="2"/>
      <c r="B11" s="2"/>
      <c r="C11" s="2"/>
      <c r="D11" s="2"/>
      <c r="E11" s="2"/>
      <c r="F11" s="2"/>
      <c r="G11" s="2"/>
      <c r="H11" s="3" t="s">
        <v>10</v>
      </c>
      <c r="I11" s="3"/>
      <c r="J11" s="3"/>
      <c r="K11" s="3"/>
      <c r="L11" s="3"/>
      <c r="M11" s="3"/>
      <c r="N11" s="3"/>
      <c r="O11" s="3"/>
    </row>
    <row r="12" spans="1:15" ht="15.75">
      <c r="A12" s="2"/>
      <c r="B12" s="2"/>
      <c r="C12" s="2"/>
      <c r="D12" s="2"/>
      <c r="E12" s="2"/>
      <c r="F12" s="2"/>
      <c r="G12" s="2"/>
      <c r="H12" s="3" t="s">
        <v>11</v>
      </c>
      <c r="I12" s="3"/>
      <c r="J12" s="3"/>
      <c r="K12" s="3"/>
      <c r="L12" s="3"/>
      <c r="M12" s="3"/>
      <c r="N12" s="3"/>
      <c r="O12" s="3"/>
    </row>
    <row r="13" spans="1:15" ht="15.75">
      <c r="A13" s="2"/>
      <c r="B13" s="2"/>
      <c r="C13" s="2"/>
      <c r="D13" s="2"/>
      <c r="E13" s="2"/>
      <c r="F13" s="2"/>
      <c r="G13" s="2"/>
      <c r="H13" s="3" t="s">
        <v>6</v>
      </c>
      <c r="I13" s="3"/>
      <c r="J13" s="3"/>
      <c r="K13" s="3"/>
      <c r="L13" s="3"/>
      <c r="M13" s="3"/>
      <c r="N13" s="3"/>
      <c r="O13" s="3"/>
    </row>
    <row r="14" spans="1:15" ht="15.75">
      <c r="A14" s="2"/>
      <c r="B14" s="2"/>
      <c r="C14" s="2"/>
      <c r="D14" s="2"/>
      <c r="E14" s="2"/>
      <c r="F14" s="2"/>
      <c r="G14" s="2"/>
      <c r="H14" s="3" t="s">
        <v>12</v>
      </c>
      <c r="I14" s="3"/>
      <c r="J14" s="3"/>
      <c r="K14" s="3"/>
      <c r="L14" s="3"/>
      <c r="M14" s="3"/>
      <c r="N14" s="3"/>
      <c r="O14" s="3"/>
    </row>
    <row r="15" spans="1:14" ht="15.75" customHeight="1">
      <c r="A15" s="5" t="s">
        <v>13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</row>
    <row r="16" spans="1:14" ht="15.75" customHeight="1">
      <c r="A16" s="5" t="s">
        <v>14</v>
      </c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5.75" customHeight="1">
      <c r="A17" s="5" t="s">
        <v>15</v>
      </c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5.75" customHeight="1">
      <c r="A18" s="5" t="s">
        <v>16</v>
      </c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5.75" customHeight="1">
      <c r="A19" s="5" t="s">
        <v>17</v>
      </c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2" ht="15.75" customHeight="1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5" ht="45.75" customHeight="1">
      <c r="A21" s="7" t="s">
        <v>18</v>
      </c>
      <c r="B21" s="7" t="s">
        <v>19</v>
      </c>
      <c r="C21" s="8" t="s">
        <v>20</v>
      </c>
      <c r="D21" s="8" t="s">
        <v>21</v>
      </c>
      <c r="E21" s="7" t="s">
        <v>22</v>
      </c>
      <c r="F21" s="7"/>
      <c r="G21" s="7"/>
      <c r="H21" s="7"/>
      <c r="I21" s="7" t="s">
        <v>23</v>
      </c>
      <c r="J21" s="7"/>
      <c r="K21" s="7"/>
      <c r="L21" s="7"/>
      <c r="M21" s="7"/>
      <c r="N21" s="7"/>
      <c r="O21" s="7"/>
    </row>
    <row r="22" spans="1:15" ht="15.75">
      <c r="A22" s="9"/>
      <c r="B22" s="9"/>
      <c r="C22" s="9"/>
      <c r="D22" s="9"/>
      <c r="E22" s="10" t="s">
        <v>24</v>
      </c>
      <c r="F22" s="10" t="s">
        <v>25</v>
      </c>
      <c r="G22" s="10" t="s">
        <v>26</v>
      </c>
      <c r="H22" s="10" t="s">
        <v>27</v>
      </c>
      <c r="I22" s="11">
        <v>2019</v>
      </c>
      <c r="J22" s="11">
        <v>2020</v>
      </c>
      <c r="K22" s="11">
        <v>2021</v>
      </c>
      <c r="L22" s="11">
        <v>2022</v>
      </c>
      <c r="M22" s="11">
        <v>2023</v>
      </c>
      <c r="N22" s="11">
        <v>2024</v>
      </c>
      <c r="O22" s="11">
        <v>2025</v>
      </c>
    </row>
    <row r="23" spans="1:16" ht="15.75">
      <c r="A23" s="11">
        <v>1</v>
      </c>
      <c r="B23" s="12">
        <v>2</v>
      </c>
      <c r="C23" s="12">
        <v>3</v>
      </c>
      <c r="D23" s="11">
        <v>4</v>
      </c>
      <c r="E23" s="11">
        <v>5</v>
      </c>
      <c r="F23" s="11">
        <v>6</v>
      </c>
      <c r="G23" s="11">
        <v>7</v>
      </c>
      <c r="H23" s="11">
        <v>8</v>
      </c>
      <c r="I23" s="11">
        <v>9</v>
      </c>
      <c r="J23" s="11">
        <v>10</v>
      </c>
      <c r="K23" s="11">
        <v>11</v>
      </c>
      <c r="L23" s="11">
        <v>12</v>
      </c>
      <c r="M23" s="11">
        <v>13</v>
      </c>
      <c r="N23" s="11">
        <v>14</v>
      </c>
      <c r="O23" s="11">
        <v>15</v>
      </c>
      <c r="P23" s="13"/>
    </row>
    <row r="24" spans="1:16" ht="120" customHeight="1">
      <c r="A24" s="14"/>
      <c r="B24" s="15" t="s">
        <v>28</v>
      </c>
      <c r="C24" s="15" t="s">
        <v>29</v>
      </c>
      <c r="D24" s="15" t="s">
        <v>30</v>
      </c>
      <c r="E24" s="15">
        <v>977</v>
      </c>
      <c r="F24" s="16">
        <v>500</v>
      </c>
      <c r="G24" s="15" t="s">
        <v>31</v>
      </c>
      <c r="H24" s="17" t="s">
        <v>32</v>
      </c>
      <c r="I24" s="18">
        <f>I25+I26+I29+I39+I40+I43+I46</f>
        <v>5513676.79</v>
      </c>
      <c r="J24" s="18">
        <f>J25+J26+J29+J39+J40+J43+J46+J47</f>
        <v>12440653.19</v>
      </c>
      <c r="K24" s="18">
        <f>K25+K26+K29+K39+K40+K43+K46+K47</f>
        <v>14095988.319999998</v>
      </c>
      <c r="L24" s="18">
        <f>L25+L26+L29+L39+L40+L43+L46+L47</f>
        <v>17244770.38</v>
      </c>
      <c r="M24" s="18">
        <f>M25+M26+M29+M43+M46+M48</f>
        <v>18993750</v>
      </c>
      <c r="N24" s="18">
        <f>N25+N26+N29+N43+N46</f>
        <v>12648600</v>
      </c>
      <c r="O24" s="18">
        <f>O25+O26+O29+O43+O46</f>
        <v>17107000</v>
      </c>
      <c r="P24" s="19"/>
    </row>
    <row r="25" spans="1:15" ht="49.5" customHeight="1">
      <c r="A25" s="20" t="s">
        <v>33</v>
      </c>
      <c r="B25" s="21" t="s">
        <v>34</v>
      </c>
      <c r="C25" s="21" t="s">
        <v>35</v>
      </c>
      <c r="D25" s="15" t="s">
        <v>36</v>
      </c>
      <c r="E25" s="15">
        <v>977</v>
      </c>
      <c r="F25" s="16">
        <v>501</v>
      </c>
      <c r="G25" s="15" t="s">
        <v>37</v>
      </c>
      <c r="H25" s="17" t="s">
        <v>38</v>
      </c>
      <c r="I25" s="18">
        <v>556462.34</v>
      </c>
      <c r="J25" s="18">
        <v>1133773.64</v>
      </c>
      <c r="K25" s="18">
        <v>1172258.7</v>
      </c>
      <c r="L25" s="18">
        <v>1746961.18</v>
      </c>
      <c r="M25" s="18">
        <v>1220000</v>
      </c>
      <c r="N25" s="18">
        <v>1150000</v>
      </c>
      <c r="O25" s="18">
        <v>1200000</v>
      </c>
    </row>
    <row r="26" spans="1:15" ht="25.5" customHeight="1">
      <c r="A26" s="22" t="s">
        <v>39</v>
      </c>
      <c r="B26" s="22" t="s">
        <v>34</v>
      </c>
      <c r="C26" s="22" t="s">
        <v>40</v>
      </c>
      <c r="D26" s="20" t="s">
        <v>36</v>
      </c>
      <c r="E26" s="23">
        <v>977</v>
      </c>
      <c r="F26" s="24">
        <v>503</v>
      </c>
      <c r="G26" s="23" t="s">
        <v>41</v>
      </c>
      <c r="H26" s="25" t="s">
        <v>32</v>
      </c>
      <c r="I26" s="26">
        <v>442313</v>
      </c>
      <c r="J26" s="26">
        <f>J27+J28</f>
        <v>396482</v>
      </c>
      <c r="K26" s="26">
        <f>K27+K28</f>
        <v>391006.25</v>
      </c>
      <c r="L26" s="26">
        <f>L27+L28</f>
        <v>785920</v>
      </c>
      <c r="M26" s="26">
        <f>M27+M28</f>
        <v>1797000</v>
      </c>
      <c r="N26" s="26">
        <f>N27+N28</f>
        <v>777900</v>
      </c>
      <c r="O26" s="26">
        <f>O27+O28</f>
        <v>830000</v>
      </c>
    </row>
    <row r="27" spans="1:15" ht="23.25" customHeight="1">
      <c r="A27" s="22"/>
      <c r="B27" s="22"/>
      <c r="C27" s="22"/>
      <c r="D27" s="20"/>
      <c r="E27" s="15">
        <v>977</v>
      </c>
      <c r="F27" s="16">
        <v>503</v>
      </c>
      <c r="G27" s="15" t="s">
        <v>41</v>
      </c>
      <c r="H27" s="17" t="s">
        <v>38</v>
      </c>
      <c r="I27" s="18">
        <v>332313</v>
      </c>
      <c r="J27" s="18">
        <v>396482</v>
      </c>
      <c r="K27" s="27">
        <v>391006.25</v>
      </c>
      <c r="L27" s="18">
        <v>785920</v>
      </c>
      <c r="M27" s="18">
        <f>800000-3000+380000+1620000-1000000</f>
        <v>1797000</v>
      </c>
      <c r="N27" s="26">
        <f>780000-2100</f>
        <v>777900</v>
      </c>
      <c r="O27" s="26">
        <f>830000</f>
        <v>830000</v>
      </c>
    </row>
    <row r="28" spans="1:15" ht="34.5" customHeight="1">
      <c r="A28" s="22"/>
      <c r="B28" s="22"/>
      <c r="C28" s="22"/>
      <c r="D28" s="20"/>
      <c r="E28" s="15">
        <v>977</v>
      </c>
      <c r="F28" s="16">
        <v>503</v>
      </c>
      <c r="G28" s="15" t="s">
        <v>41</v>
      </c>
      <c r="H28" s="17" t="s">
        <v>42</v>
      </c>
      <c r="I28" s="18">
        <v>110000</v>
      </c>
      <c r="J28" s="18">
        <v>0</v>
      </c>
      <c r="K28" s="18">
        <v>0</v>
      </c>
      <c r="L28" s="18">
        <v>0</v>
      </c>
      <c r="M28" s="18">
        <v>0</v>
      </c>
      <c r="N28" s="18">
        <v>0</v>
      </c>
      <c r="O28" s="18">
        <v>0</v>
      </c>
    </row>
    <row r="29" spans="1:15" ht="22.5" customHeight="1">
      <c r="A29" s="7" t="s">
        <v>43</v>
      </c>
      <c r="B29" s="7" t="s">
        <v>34</v>
      </c>
      <c r="C29" s="22" t="s">
        <v>44</v>
      </c>
      <c r="D29" s="22" t="s">
        <v>36</v>
      </c>
      <c r="E29" s="15">
        <v>977</v>
      </c>
      <c r="F29" s="16">
        <v>502</v>
      </c>
      <c r="G29" s="15" t="s">
        <v>31</v>
      </c>
      <c r="H29" s="17" t="s">
        <v>32</v>
      </c>
      <c r="I29" s="18">
        <f>I30+I31+I32</f>
        <v>3870237.33</v>
      </c>
      <c r="J29" s="18">
        <f>J30+J31+J32</f>
        <v>6557514.46</v>
      </c>
      <c r="K29" s="18">
        <f>K30+K31+K32</f>
        <v>11437019</v>
      </c>
      <c r="L29" s="18">
        <f>L30+L31+L32</f>
        <v>14710671.48</v>
      </c>
      <c r="M29" s="18">
        <f>M30+M31+M32+M33</f>
        <v>7593410</v>
      </c>
      <c r="N29" s="18">
        <f>N30+N31+N32+N33</f>
        <v>8715600</v>
      </c>
      <c r="O29" s="18">
        <f>O30+O31+O32+O33</f>
        <v>14074000</v>
      </c>
    </row>
    <row r="30" spans="1:15" ht="24.75" customHeight="1">
      <c r="A30" s="7"/>
      <c r="B30" s="7"/>
      <c r="C30" s="22"/>
      <c r="D30" s="22"/>
      <c r="E30" s="15">
        <v>977</v>
      </c>
      <c r="F30" s="28">
        <v>502</v>
      </c>
      <c r="G30" s="29" t="s">
        <v>45</v>
      </c>
      <c r="H30" s="30" t="s">
        <v>38</v>
      </c>
      <c r="I30" s="31">
        <f>I35</f>
        <v>3550173.1</v>
      </c>
      <c r="J30" s="31">
        <f>J35</f>
        <v>6557514.46</v>
      </c>
      <c r="K30" s="31">
        <f>K35</f>
        <v>11437019</v>
      </c>
      <c r="L30" s="31">
        <f>L35</f>
        <v>14710671.48</v>
      </c>
      <c r="M30" s="31">
        <f>M35</f>
        <v>7593410</v>
      </c>
      <c r="N30" s="31">
        <f>N35</f>
        <v>8715600</v>
      </c>
      <c r="O30" s="31">
        <f>O35</f>
        <v>14074000</v>
      </c>
    </row>
    <row r="31" spans="1:15" ht="23.25" customHeight="1">
      <c r="A31" s="7"/>
      <c r="B31" s="7"/>
      <c r="C31" s="22"/>
      <c r="D31" s="22"/>
      <c r="E31" s="29">
        <v>977</v>
      </c>
      <c r="F31" s="28">
        <v>502</v>
      </c>
      <c r="G31" s="29" t="s">
        <v>45</v>
      </c>
      <c r="H31" s="30" t="s">
        <v>42</v>
      </c>
      <c r="I31" s="31">
        <v>220514.33</v>
      </c>
      <c r="J31" s="18">
        <v>0</v>
      </c>
      <c r="K31" s="18">
        <v>0</v>
      </c>
      <c r="L31" s="18">
        <v>0</v>
      </c>
      <c r="M31" s="18">
        <v>0</v>
      </c>
      <c r="N31" s="18">
        <v>0</v>
      </c>
      <c r="O31" s="18">
        <v>0</v>
      </c>
    </row>
    <row r="32" spans="1:15" ht="21.75" customHeight="1">
      <c r="A32" s="7"/>
      <c r="B32" s="7"/>
      <c r="C32" s="22"/>
      <c r="D32" s="22"/>
      <c r="E32" s="29">
        <v>977</v>
      </c>
      <c r="F32" s="28">
        <v>502</v>
      </c>
      <c r="G32" s="29" t="s">
        <v>46</v>
      </c>
      <c r="H32" s="30" t="s">
        <v>32</v>
      </c>
      <c r="I32" s="31">
        <v>99549.9</v>
      </c>
      <c r="J32" s="18">
        <v>0</v>
      </c>
      <c r="K32" s="18">
        <v>0</v>
      </c>
      <c r="L32" s="18">
        <v>0</v>
      </c>
      <c r="M32" s="18">
        <v>0</v>
      </c>
      <c r="N32" s="18">
        <v>0</v>
      </c>
      <c r="O32" s="18">
        <v>0</v>
      </c>
    </row>
    <row r="33" spans="1:15" ht="21.75" customHeight="1">
      <c r="A33" s="7"/>
      <c r="B33" s="7"/>
      <c r="C33" s="22"/>
      <c r="D33" s="22"/>
      <c r="E33" s="29">
        <v>977</v>
      </c>
      <c r="F33" s="28">
        <v>502</v>
      </c>
      <c r="G33" s="29" t="s">
        <v>47</v>
      </c>
      <c r="H33" s="30" t="s">
        <v>48</v>
      </c>
      <c r="I33" s="31">
        <v>0</v>
      </c>
      <c r="J33" s="18">
        <v>0</v>
      </c>
      <c r="K33" s="18">
        <v>0</v>
      </c>
      <c r="L33" s="18">
        <v>0</v>
      </c>
      <c r="M33" s="18">
        <f>M38</f>
        <v>0</v>
      </c>
      <c r="N33" s="18">
        <v>0</v>
      </c>
      <c r="O33" s="18">
        <v>0</v>
      </c>
    </row>
    <row r="34" spans="1:15" ht="20.25" customHeight="1">
      <c r="A34" s="7" t="s">
        <v>49</v>
      </c>
      <c r="B34" s="7" t="s">
        <v>50</v>
      </c>
      <c r="C34" s="22" t="s">
        <v>44</v>
      </c>
      <c r="D34" s="22" t="s">
        <v>36</v>
      </c>
      <c r="E34" s="15">
        <v>977</v>
      </c>
      <c r="F34" s="16">
        <v>502</v>
      </c>
      <c r="G34" s="15" t="s">
        <v>51</v>
      </c>
      <c r="H34" s="17" t="s">
        <v>32</v>
      </c>
      <c r="I34" s="32">
        <f>I35+I36+I37</f>
        <v>3870237.33</v>
      </c>
      <c r="J34" s="32">
        <f>J35+J36+J37</f>
        <v>6557514.46</v>
      </c>
      <c r="K34" s="32">
        <f>K35+K36+K37</f>
        <v>11437019</v>
      </c>
      <c r="L34" s="32">
        <f>L35+L36+L37</f>
        <v>14710671.48</v>
      </c>
      <c r="M34" s="32">
        <f>M35+M36+M37</f>
        <v>7593410</v>
      </c>
      <c r="N34" s="32">
        <f>N35+N36+N37</f>
        <v>8715600</v>
      </c>
      <c r="O34" s="32">
        <f>O35+O36+O37</f>
        <v>14074000</v>
      </c>
    </row>
    <row r="35" spans="1:15" ht="23.25" customHeight="1">
      <c r="A35" s="7"/>
      <c r="B35" s="7"/>
      <c r="C35" s="22"/>
      <c r="D35" s="22"/>
      <c r="E35" s="15">
        <v>977</v>
      </c>
      <c r="F35" s="28">
        <v>502</v>
      </c>
      <c r="G35" s="29" t="s">
        <v>45</v>
      </c>
      <c r="H35" s="30" t="s">
        <v>38</v>
      </c>
      <c r="I35" s="31">
        <v>3550173.1</v>
      </c>
      <c r="J35" s="18">
        <v>6557514.46</v>
      </c>
      <c r="K35" s="18">
        <v>11437019</v>
      </c>
      <c r="L35" s="18">
        <v>14710671.48</v>
      </c>
      <c r="M35" s="18">
        <f>11970750+4000000-8377340</f>
        <v>7593410</v>
      </c>
      <c r="N35" s="18">
        <v>8715600</v>
      </c>
      <c r="O35" s="18">
        <v>14074000</v>
      </c>
    </row>
    <row r="36" spans="1:15" ht="17.25" customHeight="1">
      <c r="A36" s="7"/>
      <c r="B36" s="7"/>
      <c r="C36" s="22"/>
      <c r="D36" s="22"/>
      <c r="E36" s="29">
        <v>977</v>
      </c>
      <c r="F36" s="28">
        <v>502</v>
      </c>
      <c r="G36" s="29" t="s">
        <v>45</v>
      </c>
      <c r="H36" s="30" t="s">
        <v>42</v>
      </c>
      <c r="I36" s="31">
        <v>220514.33</v>
      </c>
      <c r="J36" s="31"/>
      <c r="K36" s="31"/>
      <c r="L36" s="31"/>
      <c r="M36" s="18"/>
      <c r="N36" s="18"/>
      <c r="O36" s="18"/>
    </row>
    <row r="37" spans="1:15" ht="22.5" customHeight="1">
      <c r="A37" s="7"/>
      <c r="B37" s="7"/>
      <c r="C37" s="22"/>
      <c r="D37" s="22"/>
      <c r="E37" s="29">
        <v>977</v>
      </c>
      <c r="F37" s="28">
        <v>502</v>
      </c>
      <c r="G37" s="29" t="s">
        <v>46</v>
      </c>
      <c r="H37" s="30" t="s">
        <v>32</v>
      </c>
      <c r="I37" s="31">
        <v>99549.9</v>
      </c>
      <c r="J37" s="31"/>
      <c r="K37" s="31"/>
      <c r="L37" s="31"/>
      <c r="M37" s="18"/>
      <c r="N37" s="18"/>
      <c r="O37" s="18"/>
    </row>
    <row r="38" spans="1:15" ht="128.25" customHeight="1">
      <c r="A38" s="33" t="s">
        <v>52</v>
      </c>
      <c r="B38" s="33" t="s">
        <v>50</v>
      </c>
      <c r="C38" s="33" t="s">
        <v>53</v>
      </c>
      <c r="D38" s="33" t="s">
        <v>36</v>
      </c>
      <c r="E38" s="29">
        <v>977</v>
      </c>
      <c r="F38" s="28">
        <v>502</v>
      </c>
      <c r="G38" s="29" t="s">
        <v>47</v>
      </c>
      <c r="H38" s="30" t="s">
        <v>48</v>
      </c>
      <c r="I38" s="31" t="s">
        <v>54</v>
      </c>
      <c r="J38" s="31" t="s">
        <v>54</v>
      </c>
      <c r="K38" s="31" t="s">
        <v>54</v>
      </c>
      <c r="L38" s="31" t="s">
        <v>54</v>
      </c>
      <c r="M38" s="18">
        <v>0</v>
      </c>
      <c r="N38" s="18" t="s">
        <v>54</v>
      </c>
      <c r="O38" s="18" t="s">
        <v>54</v>
      </c>
    </row>
    <row r="39" spans="1:15" ht="129" customHeight="1">
      <c r="A39" s="22" t="s">
        <v>55</v>
      </c>
      <c r="B39" s="21" t="s">
        <v>34</v>
      </c>
      <c r="C39" s="34" t="s">
        <v>56</v>
      </c>
      <c r="D39" s="21" t="s">
        <v>36</v>
      </c>
      <c r="E39" s="15">
        <v>977</v>
      </c>
      <c r="F39" s="16">
        <v>502</v>
      </c>
      <c r="G39" s="15" t="s">
        <v>57</v>
      </c>
      <c r="H39" s="17" t="s">
        <v>38</v>
      </c>
      <c r="I39" s="18">
        <v>526190.5</v>
      </c>
      <c r="J39" s="18">
        <f>450000-18000</f>
        <v>432000</v>
      </c>
      <c r="K39" s="18">
        <v>64000</v>
      </c>
      <c r="L39" s="18">
        <v>0</v>
      </c>
      <c r="M39" s="18">
        <v>0</v>
      </c>
      <c r="N39" s="18">
        <v>0</v>
      </c>
      <c r="O39" s="18">
        <v>0</v>
      </c>
    </row>
    <row r="40" spans="1:15" ht="24.75" customHeight="1">
      <c r="A40" s="7" t="s">
        <v>58</v>
      </c>
      <c r="B40" s="22" t="s">
        <v>34</v>
      </c>
      <c r="C40" s="22" t="s">
        <v>59</v>
      </c>
      <c r="D40" s="22" t="s">
        <v>36</v>
      </c>
      <c r="E40" s="15">
        <v>977</v>
      </c>
      <c r="F40" s="16">
        <v>502</v>
      </c>
      <c r="G40" s="15" t="s">
        <v>60</v>
      </c>
      <c r="H40" s="17" t="s">
        <v>48</v>
      </c>
      <c r="I40" s="18">
        <v>0</v>
      </c>
      <c r="J40" s="18">
        <f>J41+J42</f>
        <v>925642.81</v>
      </c>
      <c r="K40" s="18">
        <f>K41+K42</f>
        <v>1031000</v>
      </c>
      <c r="L40" s="18">
        <f>L41+L42</f>
        <v>0</v>
      </c>
      <c r="M40" s="18">
        <v>0</v>
      </c>
      <c r="N40" s="18">
        <v>0</v>
      </c>
      <c r="O40" s="18">
        <v>0</v>
      </c>
    </row>
    <row r="41" spans="1:15" ht="21.75" customHeight="1">
      <c r="A41" s="7"/>
      <c r="B41" s="22"/>
      <c r="C41" s="22"/>
      <c r="D41" s="22"/>
      <c r="E41" s="15">
        <v>977</v>
      </c>
      <c r="F41" s="16">
        <v>502</v>
      </c>
      <c r="G41" s="15" t="s">
        <v>61</v>
      </c>
      <c r="H41" s="17" t="s">
        <v>48</v>
      </c>
      <c r="I41" s="18">
        <v>0</v>
      </c>
      <c r="J41" s="35">
        <v>225642.81</v>
      </c>
      <c r="K41" s="18">
        <v>220361.79</v>
      </c>
      <c r="L41" s="18">
        <v>0</v>
      </c>
      <c r="M41" s="18"/>
      <c r="N41" s="18"/>
      <c r="O41" s="18"/>
    </row>
    <row r="42" spans="1:15" ht="24" customHeight="1">
      <c r="A42" s="7"/>
      <c r="B42" s="22"/>
      <c r="C42" s="22"/>
      <c r="D42" s="22"/>
      <c r="E42" s="15">
        <v>977</v>
      </c>
      <c r="F42" s="16">
        <v>502</v>
      </c>
      <c r="G42" s="15" t="s">
        <v>62</v>
      </c>
      <c r="H42" s="17" t="s">
        <v>48</v>
      </c>
      <c r="I42" s="18">
        <v>0</v>
      </c>
      <c r="J42" s="18">
        <f>700000</f>
        <v>700000</v>
      </c>
      <c r="K42" s="18">
        <v>810638.21</v>
      </c>
      <c r="L42" s="18">
        <v>0</v>
      </c>
      <c r="M42" s="18"/>
      <c r="N42" s="18"/>
      <c r="O42" s="18"/>
    </row>
    <row r="43" spans="1:15" ht="177" customHeight="1">
      <c r="A43" s="15" t="s">
        <v>63</v>
      </c>
      <c r="B43" s="21" t="s">
        <v>34</v>
      </c>
      <c r="C43" s="15" t="s">
        <v>64</v>
      </c>
      <c r="D43" s="15" t="s">
        <v>36</v>
      </c>
      <c r="E43" s="15">
        <v>977</v>
      </c>
      <c r="F43" s="16">
        <v>502</v>
      </c>
      <c r="G43" s="15" t="s">
        <v>65</v>
      </c>
      <c r="H43" s="15">
        <v>240</v>
      </c>
      <c r="I43" s="27">
        <f>I44+I45</f>
        <v>0</v>
      </c>
      <c r="J43" s="27">
        <f>J44+J45</f>
        <v>0</v>
      </c>
      <c r="K43" s="27">
        <f>K44+K45</f>
        <v>0</v>
      </c>
      <c r="L43" s="27">
        <f>L44+L45</f>
        <v>0</v>
      </c>
      <c r="M43" s="27">
        <f>M44+M45</f>
        <v>0</v>
      </c>
      <c r="N43" s="27">
        <f>N44+N45</f>
        <v>2000000</v>
      </c>
      <c r="O43" s="27">
        <f>O44+O45</f>
        <v>1000000</v>
      </c>
    </row>
    <row r="44" spans="1:15" ht="144" customHeight="1">
      <c r="A44" s="9" t="s">
        <v>66</v>
      </c>
      <c r="B44" s="15" t="s">
        <v>50</v>
      </c>
      <c r="C44" s="15" t="s">
        <v>67</v>
      </c>
      <c r="D44" s="15" t="s">
        <v>36</v>
      </c>
      <c r="E44" s="15">
        <v>977</v>
      </c>
      <c r="F44" s="16">
        <v>502</v>
      </c>
      <c r="G44" s="15" t="s">
        <v>65</v>
      </c>
      <c r="H44" s="15">
        <v>240</v>
      </c>
      <c r="I44" s="27">
        <v>0</v>
      </c>
      <c r="J44" s="27">
        <v>0</v>
      </c>
      <c r="K44" s="27">
        <v>0</v>
      </c>
      <c r="L44" s="27">
        <v>0</v>
      </c>
      <c r="M44" s="27">
        <v>0</v>
      </c>
      <c r="N44" s="27">
        <v>0</v>
      </c>
      <c r="O44" s="27">
        <v>0</v>
      </c>
    </row>
    <row r="45" spans="1:18" ht="64.5" customHeight="1">
      <c r="A45" s="9" t="s">
        <v>68</v>
      </c>
      <c r="B45" s="15" t="s">
        <v>50</v>
      </c>
      <c r="C45" s="15" t="s">
        <v>69</v>
      </c>
      <c r="D45" s="15" t="s">
        <v>36</v>
      </c>
      <c r="E45" s="15">
        <v>977</v>
      </c>
      <c r="F45" s="16">
        <v>502</v>
      </c>
      <c r="G45" s="15" t="s">
        <v>65</v>
      </c>
      <c r="H45" s="15">
        <v>240</v>
      </c>
      <c r="I45" s="27">
        <v>0</v>
      </c>
      <c r="J45" s="27">
        <v>0</v>
      </c>
      <c r="K45" s="27">
        <v>0</v>
      </c>
      <c r="L45" s="18"/>
      <c r="M45" s="18">
        <v>0</v>
      </c>
      <c r="N45" s="27">
        <v>2000000</v>
      </c>
      <c r="O45" s="27">
        <v>1000000</v>
      </c>
      <c r="P45" s="13"/>
      <c r="Q45" s="13"/>
      <c r="R45" s="13"/>
    </row>
    <row r="46" spans="1:18" ht="48.75" customHeight="1">
      <c r="A46" s="9" t="s">
        <v>70</v>
      </c>
      <c r="B46" s="21" t="s">
        <v>34</v>
      </c>
      <c r="C46" s="15" t="s">
        <v>71</v>
      </c>
      <c r="D46" s="15" t="s">
        <v>36</v>
      </c>
      <c r="E46" s="15">
        <v>977</v>
      </c>
      <c r="F46" s="16">
        <v>502</v>
      </c>
      <c r="G46" s="15" t="s">
        <v>72</v>
      </c>
      <c r="H46" s="15">
        <v>240</v>
      </c>
      <c r="I46" s="36">
        <v>118473.62</v>
      </c>
      <c r="J46" s="27">
        <v>347.78</v>
      </c>
      <c r="K46" s="27">
        <v>704.37</v>
      </c>
      <c r="L46" s="27">
        <v>1217.72</v>
      </c>
      <c r="M46" s="27">
        <f>3000+3000</f>
        <v>6000</v>
      </c>
      <c r="N46" s="27">
        <f>3000+2100</f>
        <v>5100</v>
      </c>
      <c r="O46" s="27">
        <f>3000</f>
        <v>3000</v>
      </c>
      <c r="P46" s="13"/>
      <c r="Q46" s="13"/>
      <c r="R46" s="13"/>
    </row>
    <row r="47" spans="1:15" ht="124.5" customHeight="1">
      <c r="A47" s="9" t="s">
        <v>73</v>
      </c>
      <c r="B47" s="21" t="s">
        <v>34</v>
      </c>
      <c r="C47" s="9" t="s">
        <v>74</v>
      </c>
      <c r="D47" s="15" t="s">
        <v>36</v>
      </c>
      <c r="E47" s="15">
        <v>977</v>
      </c>
      <c r="F47" s="16">
        <v>502</v>
      </c>
      <c r="G47" s="15" t="s">
        <v>75</v>
      </c>
      <c r="H47" s="17" t="s">
        <v>38</v>
      </c>
      <c r="I47" s="27">
        <v>0</v>
      </c>
      <c r="J47" s="37">
        <v>2994892.5</v>
      </c>
      <c r="K47" s="27">
        <v>0</v>
      </c>
      <c r="L47" s="27">
        <v>0</v>
      </c>
      <c r="M47" s="27">
        <v>0</v>
      </c>
      <c r="N47" s="27">
        <v>0</v>
      </c>
      <c r="O47" s="27">
        <v>0</v>
      </c>
    </row>
    <row r="48" spans="1:15" ht="87" customHeight="1">
      <c r="A48" s="9" t="s">
        <v>76</v>
      </c>
      <c r="B48" s="21" t="s">
        <v>34</v>
      </c>
      <c r="C48" s="9" t="s">
        <v>77</v>
      </c>
      <c r="D48" s="15" t="s">
        <v>36</v>
      </c>
      <c r="E48" s="15">
        <v>977</v>
      </c>
      <c r="F48" s="16">
        <v>502</v>
      </c>
      <c r="G48" s="15" t="s">
        <v>78</v>
      </c>
      <c r="H48" s="17" t="s">
        <v>32</v>
      </c>
      <c r="I48" s="27">
        <v>0</v>
      </c>
      <c r="J48" s="27">
        <v>0</v>
      </c>
      <c r="K48" s="27">
        <v>0</v>
      </c>
      <c r="L48" s="27">
        <v>0</v>
      </c>
      <c r="M48" s="27">
        <f>M49</f>
        <v>8377340</v>
      </c>
      <c r="N48" s="27">
        <v>0</v>
      </c>
      <c r="O48" s="27">
        <v>0</v>
      </c>
    </row>
    <row r="49" spans="1:15" ht="84.75" customHeight="1">
      <c r="A49" s="9" t="s">
        <v>79</v>
      </c>
      <c r="B49" s="21" t="s">
        <v>50</v>
      </c>
      <c r="C49" s="9" t="s">
        <v>80</v>
      </c>
      <c r="D49" s="15" t="s">
        <v>36</v>
      </c>
      <c r="E49" s="15">
        <v>977</v>
      </c>
      <c r="F49" s="16">
        <v>502</v>
      </c>
      <c r="G49" s="15" t="s">
        <v>81</v>
      </c>
      <c r="H49" s="17" t="s">
        <v>48</v>
      </c>
      <c r="I49" s="27">
        <v>0</v>
      </c>
      <c r="J49" s="27">
        <v>0</v>
      </c>
      <c r="K49" s="27">
        <v>0</v>
      </c>
      <c r="L49" s="27">
        <v>0</v>
      </c>
      <c r="M49" s="27">
        <v>8377340</v>
      </c>
      <c r="N49" s="27">
        <v>0</v>
      </c>
      <c r="O49" s="27">
        <v>0</v>
      </c>
    </row>
    <row r="50" ht="16.5"/>
  </sheetData>
  <sheetProtection selectLockedCells="1" selectUnlockedCells="1"/>
  <mergeCells count="38">
    <mergeCell ref="L1:O1"/>
    <mergeCell ref="L2:O2"/>
    <mergeCell ref="L3:O3"/>
    <mergeCell ref="L4:O4"/>
    <mergeCell ref="H5:O5"/>
    <mergeCell ref="H6:O6"/>
    <mergeCell ref="H7:O7"/>
    <mergeCell ref="H8:O8"/>
    <mergeCell ref="H9:O9"/>
    <mergeCell ref="H10:O10"/>
    <mergeCell ref="H11:O11"/>
    <mergeCell ref="H12:O12"/>
    <mergeCell ref="H13:O13"/>
    <mergeCell ref="H14:O14"/>
    <mergeCell ref="A15:N15"/>
    <mergeCell ref="A16:N16"/>
    <mergeCell ref="A17:N17"/>
    <mergeCell ref="A18:N18"/>
    <mergeCell ref="A19:N19"/>
    <mergeCell ref="A20:L20"/>
    <mergeCell ref="E21:H21"/>
    <mergeCell ref="I21:O21"/>
    <mergeCell ref="A26:A28"/>
    <mergeCell ref="B26:B28"/>
    <mergeCell ref="C26:C28"/>
    <mergeCell ref="D26:D28"/>
    <mergeCell ref="A29:A33"/>
    <mergeCell ref="B29:B33"/>
    <mergeCell ref="C29:C33"/>
    <mergeCell ref="D29:D33"/>
    <mergeCell ref="A34:A37"/>
    <mergeCell ref="B34:B37"/>
    <mergeCell ref="C34:C37"/>
    <mergeCell ref="D34:D37"/>
    <mergeCell ref="A40:A42"/>
    <mergeCell ref="B40:B42"/>
    <mergeCell ref="C40:C42"/>
    <mergeCell ref="D40:D42"/>
  </mergeCells>
  <printOptions/>
  <pageMargins left="0.39375" right="0.39375" top="0.9840277777777777" bottom="0.3541666666666667" header="0.5118055555555555" footer="0.5118055555555555"/>
  <pageSetup horizontalDpi="300" verticalDpi="300" orientation="landscape" paperSize="9" scale="6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54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/>
  <cp:lastPrinted>2023-10-02T06:20:30Z</cp:lastPrinted>
  <dcterms:created xsi:type="dcterms:W3CDTF">2015-09-15T05:43:17Z</dcterms:created>
  <dcterms:modified xsi:type="dcterms:W3CDTF">2023-10-05T04:55:53Z</dcterms:modified>
  <cp:category/>
  <cp:version/>
  <cp:contentType/>
  <cp:contentStatus/>
  <cp:revision>11</cp:revision>
</cp:coreProperties>
</file>