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'Лист3'!$A$1:$N$69</definedName>
  </definedNames>
  <calcPr fullCalcOnLoad="1"/>
</workbook>
</file>

<file path=xl/sharedStrings.xml><?xml version="1.0" encoding="utf-8"?>
<sst xmlns="http://schemas.openxmlformats.org/spreadsheetml/2006/main" count="161" uniqueCount="155">
  <si>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</si>
  <si>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</si>
  <si>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</si>
  <si>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</si>
  <si>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</si>
  <si>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</si>
  <si>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Образование</t>
  </si>
  <si>
    <t>Другие вопросы в области образования</t>
  </si>
  <si>
    <t>Итого расходов по образованию</t>
  </si>
  <si>
    <t>Социальная политика</t>
  </si>
  <si>
    <t>Итого расходов по социальной политике</t>
  </si>
  <si>
    <t>ВСЕГО РАСХОДОВ</t>
  </si>
  <si>
    <t>Периодическая печать и издательства - всего</t>
  </si>
  <si>
    <t>1100</t>
  </si>
  <si>
    <t>1001</t>
  </si>
  <si>
    <t>1000</t>
  </si>
  <si>
    <t>0900</t>
  </si>
  <si>
    <t>0800</t>
  </si>
  <si>
    <t>0709</t>
  </si>
  <si>
    <t>0707</t>
  </si>
  <si>
    <t>0702</t>
  </si>
  <si>
    <t>0701</t>
  </si>
  <si>
    <t>0700</t>
  </si>
  <si>
    <t>0502</t>
  </si>
  <si>
    <t>0500</t>
  </si>
  <si>
    <t>0106</t>
  </si>
  <si>
    <t>0104</t>
  </si>
  <si>
    <t>0103</t>
  </si>
  <si>
    <t>0102</t>
  </si>
  <si>
    <t>0100</t>
  </si>
  <si>
    <t>Резервные фонды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</si>
  <si>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</si>
  <si>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Физическая культура и спорт</t>
  </si>
  <si>
    <t>0505</t>
  </si>
  <si>
    <t>0400</t>
  </si>
  <si>
    <t>Национальная экономика</t>
  </si>
  <si>
    <t>Другие вопросы в области национальной экономики</t>
  </si>
  <si>
    <t>Итого расходов по национальной экономике</t>
  </si>
  <si>
    <t>Другие общегосударственные вопросы</t>
  </si>
  <si>
    <t>0412</t>
  </si>
  <si>
    <t>1004</t>
  </si>
  <si>
    <t>Охрана семьи и детства</t>
  </si>
  <si>
    <t>0105</t>
  </si>
  <si>
    <t>Судебная система</t>
  </si>
  <si>
    <t>0113</t>
  </si>
  <si>
    <t>3дравоохранение</t>
  </si>
  <si>
    <t>1200</t>
  </si>
  <si>
    <t>Средства массовой информации</t>
  </si>
  <si>
    <t>1202</t>
  </si>
  <si>
    <t>Итого расходов по средствам массовой информации</t>
  </si>
  <si>
    <t>Другие вопросы в области культуры, кинематографии</t>
  </si>
  <si>
    <t>Итого расходов по культуре, кинематографии</t>
  </si>
  <si>
    <t>1102</t>
  </si>
  <si>
    <t>Массовый спорт</t>
  </si>
  <si>
    <t>Итого расходов по физической культуре и спорту</t>
  </si>
  <si>
    <t>Другие вопросы в области здравоохранения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</si>
  <si>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</si>
  <si>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</si>
  <si>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</si>
  <si>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</si>
  <si>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</si>
  <si>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Итого по  межбюджетным трансфертам общего характера субъектам Российской Федерации и муниципальных образований </t>
  </si>
  <si>
    <t>Национальная оборона</t>
  </si>
  <si>
    <t>0200</t>
  </si>
  <si>
    <t>0203</t>
  </si>
  <si>
    <t>Мобилизационная и вневойсковая подготовка</t>
  </si>
  <si>
    <t>Итого расходов на национальной обороне</t>
  </si>
  <si>
    <t>Культура, кинематография</t>
  </si>
  <si>
    <t xml:space="preserve">Итого расходов по здравоохранению 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</si>
  <si>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</si>
  <si>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</si>
  <si>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</si>
  <si>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</si>
  <si>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0405</t>
  </si>
  <si>
    <t>Сельское хозяйство и рыболовство</t>
  </si>
  <si>
    <t>1003</t>
  </si>
  <si>
    <t>Социальное обеспечение населения</t>
  </si>
  <si>
    <t>0909</t>
  </si>
  <si>
    <t xml:space="preserve">Дошкольное образование </t>
  </si>
  <si>
    <t>Общее образование</t>
  </si>
  <si>
    <t>0804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</si>
  <si>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</si>
  <si>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</si>
  <si>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</si>
  <si>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</si>
  <si>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</si>
  <si>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Жилищное хозяйство</t>
  </si>
  <si>
    <t>Благоустройство</t>
  </si>
  <si>
    <t>0501</t>
  </si>
  <si>
    <t>0503</t>
  </si>
  <si>
    <t>наименование</t>
  </si>
  <si>
    <t xml:space="preserve">Пенсионное обеспечение </t>
  </si>
  <si>
    <t>0703</t>
  </si>
  <si>
    <t>Дополнительное образование детей</t>
  </si>
  <si>
    <t xml:space="preserve">Молодежная политика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</si>
  <si>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</si>
  <si>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</si>
  <si>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</si>
  <si>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</si>
  <si>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 по обслуживанию государственного и муниципального долга</t>
  </si>
  <si>
    <t>0107</t>
  </si>
  <si>
    <t>Обеспечение проведения выборов и референдумов</t>
  </si>
  <si>
    <t>1402</t>
  </si>
  <si>
    <t>Иные дотации</t>
  </si>
  <si>
    <t>0406</t>
  </si>
  <si>
    <t>Водное хозяйство</t>
  </si>
  <si>
    <t>рублей</t>
  </si>
  <si>
    <t>уточненные бюджетные назначения</t>
  </si>
  <si>
    <t>первоначально утвержденные бюджетные назначения</t>
  </si>
  <si>
    <t>% исполнения уточненных бюдетных назначений</t>
  </si>
  <si>
    <t>% исполнения утвержденных бюджетных назначений</t>
  </si>
  <si>
    <t>Причины отклонений первоначально утвержденных показателей к фактическому исполнению</t>
  </si>
  <si>
    <t>Плановые назначения увеличены в связи с наличием дополнительных источников.</t>
  </si>
  <si>
    <t>Оплата работ по "факту" на основании актов выполненных работ. Неоплаченных договоров нет.</t>
  </si>
  <si>
    <t>исполнено за 2020 год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</si>
  <si>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</si>
  <si>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</si>
  <si>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</si>
  <si>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</si>
  <si>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</si>
  <si>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Увеличение ассигнований в целях обеспечения текущих выплат</t>
  </si>
  <si>
    <t>В связи с оплатой листков временной нетрудоспособности за счет средств Фонда социального страхования сложилась экономия бюджетных средств</t>
  </si>
  <si>
    <t>Исползование средств резервного фонда осуществлено по соответсвующим подразделам</t>
  </si>
  <si>
    <t>В связи с возникшей дополнительной потребностью в средствах, увеличен план</t>
  </si>
  <si>
    <t>Все выполненные работы оплачены, невыполненных обязательств нет.</t>
  </si>
  <si>
    <t>Фактическая потребность в средствах на оплату коммунальных услуг меньше предусмотренных первоначально утвержденным планом.</t>
  </si>
  <si>
    <t>Муниципальному району были дополнительно выделены средства субсидии на проектирование и (или) строительство, реконструкцию, модернизацию и капитальный ремонт водопроводно-канализационного хозяйства</t>
  </si>
  <si>
    <t>Уменьшение объемов финансирования на содержание территорий кладбищ</t>
  </si>
  <si>
    <t xml:space="preserve">Сведения о фактически произведенных расходах бюджета Яковлевского муниципальнго района за 2021 год по разделам и подразделам в соответствии с классификацией расходов бюджетов </t>
  </si>
  <si>
    <t>Средства освоены в полном объеме</t>
  </si>
  <si>
    <t>В связи с назначением дополнителных выборов  в связи с досрочным прекращением депутатских полномочий двух депутатов Думы района</t>
  </si>
  <si>
    <t>Использование средств резервного фонда Яковлевского муниципального района для ликвидации ЧС в связи с повреждением свай моста на участке автодороги с. Яковлевка - с. Покровка</t>
  </si>
  <si>
    <t>В связи с увеличением потребности в средствах на выполнение работ по обследованию мест дислокации животных без владельцев за счет местного бюджета.</t>
  </si>
  <si>
    <t>Средства исполнены в объеме предусмотренных по плану.</t>
  </si>
  <si>
    <t>Дополнительное финансирование на капитальный ремонт муниципального жилищного фонда и на оплату за ЖКУ незаселенного муниципального жилищного фонда.</t>
  </si>
  <si>
    <t>Увеличение плновых назначений в связи с необходимостью обеспечения текущих выплат</t>
  </si>
  <si>
    <t>Объем исполненных ассинований практически соответствует утвержденным</t>
  </si>
  <si>
    <t>Планируемые ассигнования на оплату коммунальных услуг соответствуют утвержденным нормативам. Фактическая оплата на основании показаний приборов учета. Расходы на ежемесячное денежное вознаграждение были утверждены первоначальным планом в размерах, превышающих потребность.</t>
  </si>
  <si>
    <t>Финансировались мероприятия, не предусмотренные в первоначальном бюджете: ремонт системы отопления, устройство дренажного колодца; замена оконных конструкций .</t>
  </si>
  <si>
    <t>Летним отдыхом было охвачено большее количество деней. При плане 354, фактически отдохнуло - 384.</t>
  </si>
  <si>
    <t>Дополнительная финансовая помощь из краевого бюджета позволила муниципальному району  оплатить текущие платежи, соответственно, увеличив плановые назначения.</t>
  </si>
  <si>
    <t>Исполнение в пределах утвержденного плана</t>
  </si>
  <si>
    <t>В связи с использованием средств субсидии по направлению "Твой проект"</t>
  </si>
  <si>
    <t xml:space="preserve"> В связи с уменьшением числа получателей доплаты.</t>
  </si>
  <si>
    <t>Средства на обеспечение мер социальной поддержки педагогическим работникам муниципальных образований освоены в пределах уточненного плана. Превоначальные ассигнования не отражали реальную потребнлсть муниципалитета.</t>
  </si>
  <si>
    <t>Плановый размер субвенции на обеспечение детей-сирот и детей, оставшихся без попечения родителей жилыми помещениями был выше фактической потребности в средствах</t>
  </si>
  <si>
    <t>Расходы по организации обеспечения услуг по погребению граждан исполнены в объеме, незначительно меньше первоначального плана</t>
  </si>
  <si>
    <t>В связи с завышенным объемом плана за счет средств из краевого бюджета</t>
  </si>
  <si>
    <t>В связи с увеличение стоимости проектно- сметной документации; увеличением объемов средств, направленных на реализацию мероприятий МП.</t>
  </si>
  <si>
    <t>Получателю бюджетных средств были  увеличены бюджетные ассигнования для обеспечения текущих выплат.</t>
  </si>
  <si>
    <t>В связи с досрочным погашением обязательств по кредитному договору на 8 170 000,00 рублей, начислено и уплачено меньше процентов за пользование бюджетным кредитом.</t>
  </si>
  <si>
    <t>Экономия в связи с досрочным погашением бюджетного кредита</t>
  </si>
  <si>
    <t>Выделение дополнительной финансовой помощи сельским поселениям в виде дотации на сбалансированность в сумме 3 530 000,00 рублей.</t>
  </si>
  <si>
    <t>Средства исполнены в объеме предусмотренного плана.</t>
  </si>
  <si>
    <t>В связи с выделением сельским поселениям дополнительной финансовой помощи.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</si>
</sst>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179" fontId="3" fillId="33" borderId="10" xfId="60" applyFont="1" applyFill="1" applyBorder="1" applyAlignment="1">
      <alignment vertical="center"/>
    </xf>
    <xf numFmtId="0" fontId="0" fillId="0" borderId="0" xfId="0" applyAlignment="1">
      <alignment vertical="center"/>
    </xf>
    <xf numFmtId="179" fontId="6" fillId="33" borderId="10" xfId="60" applyFont="1" applyFill="1" applyBorder="1" applyAlignment="1">
      <alignment vertical="center"/>
    </xf>
    <xf numFmtId="179" fontId="8" fillId="33" borderId="11" xfId="60" applyFont="1" applyFill="1" applyBorder="1" applyAlignment="1">
      <alignment horizontal="left" vertical="center" wrapText="1"/>
    </xf>
    <xf numFmtId="179" fontId="6" fillId="33" borderId="11" xfId="60" applyFont="1" applyFill="1" applyBorder="1" applyAlignment="1">
      <alignment horizontal="left" vertical="center" wrapText="1"/>
    </xf>
    <xf numFmtId="183" fontId="6" fillId="33" borderId="10" xfId="0" applyNumberFormat="1" applyFont="1" applyFill="1" applyBorder="1" applyAlignment="1">
      <alignment vertical="center"/>
    </xf>
    <xf numFmtId="179" fontId="3" fillId="33" borderId="10" xfId="60" applyNumberFormat="1" applyFont="1" applyFill="1" applyBorder="1" applyAlignment="1">
      <alignment vertical="center"/>
    </xf>
    <xf numFmtId="179" fontId="6" fillId="33" borderId="11" xfId="60" applyFont="1" applyFill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179" fontId="3" fillId="33" borderId="11" xfId="60" applyFont="1" applyFill="1" applyBorder="1" applyAlignment="1">
      <alignment vertical="center" wrapText="1"/>
    </xf>
    <xf numFmtId="17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left" vertical="center"/>
    </xf>
    <xf numFmtId="179" fontId="3" fillId="33" borderId="11" xfId="60" applyFont="1" applyFill="1" applyBorder="1" applyAlignment="1">
      <alignment horizontal="left" vertical="center" wrapText="1"/>
    </xf>
    <xf numFmtId="179" fontId="3" fillId="33" borderId="10" xfId="6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79" fontId="3" fillId="33" borderId="11" xfId="60" applyFont="1" applyFill="1" applyBorder="1" applyAlignment="1">
      <alignment horizontal="left" vertical="center"/>
    </xf>
    <xf numFmtId="179" fontId="3" fillId="33" borderId="0" xfId="60" applyFont="1" applyFill="1" applyAlignment="1">
      <alignment vertical="center"/>
    </xf>
    <xf numFmtId="179" fontId="6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wrapText="1"/>
    </xf>
    <xf numFmtId="179" fontId="3" fillId="33" borderId="12" xfId="6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179" fontId="6" fillId="33" borderId="0" xfId="60" applyFont="1" applyFill="1" applyAlignment="1">
      <alignment vertical="center"/>
    </xf>
    <xf numFmtId="0" fontId="46" fillId="33" borderId="0" xfId="0" applyFont="1" applyFill="1" applyAlignment="1">
      <alignment vertical="center" wrapText="1"/>
    </xf>
    <xf numFmtId="179" fontId="8" fillId="33" borderId="10" xfId="6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150" zoomScaleNormal="150" zoomScaleSheetLayoutView="150" zoomScalePageLayoutView="0" workbookViewId="0" topLeftCell="I5">
      <selection activeCell="L24" sqref="L24"/>
    </sheetView>
  </sheetViews>
  <sheetFormatPr defaultColWidth="9.140625" defaultRowHeight="12.75"/>
  <cols>
    <col min="1" max="1" width="5.8515625" style="0" customWidth="1"/>
    <col min="7" max="7" width="10.28125" style="0" customWidth="1"/>
    <col min="8" max="9" width="15.140625" style="0" customWidth="1"/>
    <col min="10" max="10" width="15.57421875" style="0" customWidth="1"/>
    <col min="11" max="11" width="10.8515625" style="0" customWidth="1"/>
    <col min="12" max="12" width="13.28125" style="0" customWidth="1"/>
    <col min="13" max="13" width="35.8515625" style="0" customWidth="1"/>
    <col min="14" max="14" width="8.8515625" style="0" hidden="1" customWidth="1"/>
  </cols>
  <sheetData>
    <row r="1" spans="7:11" ht="12.75">
      <c r="G1" s="48"/>
      <c r="H1" s="48"/>
      <c r="I1" s="48"/>
      <c r="J1" s="48"/>
      <c r="K1" s="48"/>
    </row>
    <row r="2" spans="1:9" ht="12.75">
      <c r="A2" s="1"/>
      <c r="B2" s="1"/>
      <c r="C2" s="1"/>
      <c r="D2" s="1"/>
      <c r="E2" s="1"/>
      <c r="F2" s="2"/>
      <c r="G2" s="6"/>
      <c r="H2" s="6"/>
      <c r="I2" s="6"/>
    </row>
    <row r="3" spans="1:13" ht="12.75" customHeight="1">
      <c r="A3" s="47" t="s">
        <v>128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1" ht="12" customHeight="1">
      <c r="A5" s="7"/>
      <c r="B5" s="7"/>
      <c r="C5" s="7"/>
      <c r="D5" s="7"/>
      <c r="E5" s="7"/>
      <c r="F5" s="7"/>
      <c r="G5" s="7"/>
      <c r="H5" s="7"/>
      <c r="I5" s="7"/>
      <c r="J5" s="1"/>
      <c r="K5" s="1" t="s">
        <v>106</v>
      </c>
    </row>
    <row r="6" spans="1:13" ht="51.75" customHeight="1">
      <c r="A6" s="3"/>
      <c r="B6" s="82" t="s">
        <v>90</v>
      </c>
      <c r="C6" s="83"/>
      <c r="D6" s="83"/>
      <c r="E6" s="83"/>
      <c r="F6" s="83"/>
      <c r="G6" s="84"/>
      <c r="H6" s="11" t="s">
        <v>108</v>
      </c>
      <c r="I6" s="11" t="s">
        <v>107</v>
      </c>
      <c r="J6" s="12" t="s">
        <v>114</v>
      </c>
      <c r="K6" s="12" t="s">
        <v>109</v>
      </c>
      <c r="L6" s="13" t="s">
        <v>110</v>
      </c>
      <c r="M6" s="14" t="s">
        <v>111</v>
      </c>
    </row>
    <row r="7" spans="1:13" ht="12.75">
      <c r="A7" s="4">
        <v>1</v>
      </c>
      <c r="B7" s="91">
        <v>2</v>
      </c>
      <c r="C7" s="92"/>
      <c r="D7" s="92"/>
      <c r="E7" s="92"/>
      <c r="F7" s="92"/>
      <c r="G7" s="93"/>
      <c r="H7" s="10">
        <v>3</v>
      </c>
      <c r="I7" s="8">
        <v>4</v>
      </c>
      <c r="J7" s="4">
        <v>5</v>
      </c>
      <c r="K7" s="4">
        <v>6</v>
      </c>
      <c r="L7" s="4">
        <v>7</v>
      </c>
      <c r="M7" s="14">
        <v>8</v>
      </c>
    </row>
    <row r="8" spans="1:13" ht="15">
      <c r="A8" s="5" t="s">
        <v>29</v>
      </c>
      <c r="B8" s="88" t="s">
        <v>0</v>
      </c>
      <c r="C8" s="89"/>
      <c r="D8" s="89"/>
      <c r="E8" s="89"/>
      <c r="F8" s="89"/>
      <c r="G8" s="90"/>
      <c r="H8" s="26"/>
      <c r="I8" s="9"/>
      <c r="J8" s="9"/>
      <c r="K8" s="9"/>
      <c r="L8" s="9"/>
      <c r="M8" s="27"/>
    </row>
    <row r="9" spans="1:14" ht="32.25" customHeight="1">
      <c r="A9" s="15" t="s">
        <v>28</v>
      </c>
      <c r="B9" s="85" t="s">
        <v>83</v>
      </c>
      <c r="C9" s="86"/>
      <c r="D9" s="86"/>
      <c r="E9" s="86"/>
      <c r="F9" s="86"/>
      <c r="G9" s="87"/>
      <c r="H9" s="28">
        <v>1785000</v>
      </c>
      <c r="I9" s="17">
        <v>2094961.5</v>
      </c>
      <c r="J9" s="17">
        <v>2094961.5</v>
      </c>
      <c r="K9" s="17">
        <f aca="true" t="shared" si="0" ref="K9:K17">SUM(J9/I9*100)</f>
        <v>100</v>
      </c>
      <c r="L9" s="29">
        <f>SUM(J9/H9*100)</f>
        <v>117.3647899159664</v>
      </c>
      <c r="M9" s="30" t="s">
        <v>120</v>
      </c>
      <c r="N9" s="18"/>
    </row>
    <row r="10" spans="1:14" ht="69" customHeight="1">
      <c r="A10" s="15" t="s">
        <v>27</v>
      </c>
      <c r="B10" s="85" t="s">
        <v>84</v>
      </c>
      <c r="C10" s="86"/>
      <c r="D10" s="86"/>
      <c r="E10" s="86"/>
      <c r="F10" s="86"/>
      <c r="G10" s="87"/>
      <c r="H10" s="28">
        <v>2867000</v>
      </c>
      <c r="I10" s="17">
        <v>2680507.67</v>
      </c>
      <c r="J10" s="17">
        <v>2680507.67</v>
      </c>
      <c r="K10" s="17">
        <f t="shared" si="0"/>
        <v>100</v>
      </c>
      <c r="L10" s="29">
        <f>SUM(J10/H10*100)</f>
        <v>93.49520997558423</v>
      </c>
      <c r="M10" s="30" t="s">
        <v>121</v>
      </c>
      <c r="N10" s="18"/>
    </row>
    <row r="11" spans="1:14" ht="39" customHeight="1">
      <c r="A11" s="15" t="s">
        <v>26</v>
      </c>
      <c r="B11" s="85" t="s">
        <v>85</v>
      </c>
      <c r="C11" s="86"/>
      <c r="D11" s="86"/>
      <c r="E11" s="86"/>
      <c r="F11" s="86"/>
      <c r="G11" s="87"/>
      <c r="H11" s="28">
        <v>4542700</v>
      </c>
      <c r="I11" s="17">
        <v>5092260.92</v>
      </c>
      <c r="J11" s="31">
        <v>5092260.92</v>
      </c>
      <c r="K11" s="17">
        <f t="shared" si="0"/>
        <v>100</v>
      </c>
      <c r="L11" s="29">
        <f>SUM(J11/H11*100)</f>
        <v>112.09767142888589</v>
      </c>
      <c r="M11" s="30" t="s">
        <v>120</v>
      </c>
      <c r="N11" s="18"/>
    </row>
    <row r="12" spans="1:14" ht="18" customHeight="1">
      <c r="A12" s="15" t="s">
        <v>42</v>
      </c>
      <c r="B12" s="64" t="s">
        <v>43</v>
      </c>
      <c r="C12" s="65"/>
      <c r="D12" s="65"/>
      <c r="E12" s="65"/>
      <c r="F12" s="65"/>
      <c r="G12" s="66"/>
      <c r="H12" s="32">
        <v>20337.28</v>
      </c>
      <c r="I12" s="17">
        <v>20337.28</v>
      </c>
      <c r="J12" s="31">
        <v>20337.28</v>
      </c>
      <c r="K12" s="17">
        <f t="shared" si="0"/>
        <v>100</v>
      </c>
      <c r="L12" s="29">
        <f>SUM(J12/H12*100)</f>
        <v>100</v>
      </c>
      <c r="M12" s="30" t="s">
        <v>129</v>
      </c>
      <c r="N12" s="18"/>
    </row>
    <row r="13" spans="1:14" ht="45" customHeight="1">
      <c r="A13" s="15" t="s">
        <v>25</v>
      </c>
      <c r="B13" s="85" t="s">
        <v>31</v>
      </c>
      <c r="C13" s="86"/>
      <c r="D13" s="86"/>
      <c r="E13" s="86"/>
      <c r="F13" s="86"/>
      <c r="G13" s="87"/>
      <c r="H13" s="28">
        <v>9469280</v>
      </c>
      <c r="I13" s="17">
        <v>10345451.79</v>
      </c>
      <c r="J13" s="31">
        <v>10345451.79</v>
      </c>
      <c r="K13" s="17">
        <f t="shared" si="0"/>
        <v>100</v>
      </c>
      <c r="L13" s="29">
        <f>SUM(J13/H13*100)</f>
        <v>109.25278152087591</v>
      </c>
      <c r="M13" s="30" t="s">
        <v>112</v>
      </c>
      <c r="N13" s="18"/>
    </row>
    <row r="14" spans="1:14" ht="51" customHeight="1">
      <c r="A14" s="15" t="s">
        <v>100</v>
      </c>
      <c r="B14" s="64" t="s">
        <v>101</v>
      </c>
      <c r="C14" s="65"/>
      <c r="D14" s="65"/>
      <c r="E14" s="65"/>
      <c r="F14" s="65"/>
      <c r="G14" s="66"/>
      <c r="H14" s="32">
        <v>0</v>
      </c>
      <c r="I14" s="17">
        <v>437974.75</v>
      </c>
      <c r="J14" s="31">
        <v>437974.75</v>
      </c>
      <c r="K14" s="17">
        <f t="shared" si="0"/>
        <v>100</v>
      </c>
      <c r="L14" s="29">
        <v>0</v>
      </c>
      <c r="M14" s="30" t="s">
        <v>130</v>
      </c>
      <c r="N14" s="18"/>
    </row>
    <row r="15" spans="1:14" ht="45" customHeight="1">
      <c r="A15" s="15" t="s">
        <v>59</v>
      </c>
      <c r="B15" s="61" t="s">
        <v>30</v>
      </c>
      <c r="C15" s="62"/>
      <c r="D15" s="62"/>
      <c r="E15" s="62"/>
      <c r="F15" s="62"/>
      <c r="G15" s="63"/>
      <c r="H15" s="32">
        <v>1000000</v>
      </c>
      <c r="I15" s="33">
        <v>0</v>
      </c>
      <c r="J15" s="17">
        <v>0</v>
      </c>
      <c r="K15" s="17">
        <v>0</v>
      </c>
      <c r="L15" s="34"/>
      <c r="M15" s="30" t="s">
        <v>122</v>
      </c>
      <c r="N15" s="18"/>
    </row>
    <row r="16" spans="1:14" ht="36" customHeight="1">
      <c r="A16" s="15" t="s">
        <v>44</v>
      </c>
      <c r="B16" s="94" t="s">
        <v>38</v>
      </c>
      <c r="C16" s="95"/>
      <c r="D16" s="95"/>
      <c r="E16" s="95"/>
      <c r="F16" s="95"/>
      <c r="G16" s="96"/>
      <c r="H16" s="35">
        <v>39011308.08</v>
      </c>
      <c r="I16" s="33">
        <v>47121319.46</v>
      </c>
      <c r="J16" s="36">
        <v>47010462.54</v>
      </c>
      <c r="K16" s="17">
        <f t="shared" si="0"/>
        <v>99.76474147738136</v>
      </c>
      <c r="L16" s="29">
        <f>SUM(J16/H16*100)</f>
        <v>120.50470710594026</v>
      </c>
      <c r="M16" s="30" t="s">
        <v>123</v>
      </c>
      <c r="N16" s="18"/>
    </row>
    <row r="17" spans="1:14" ht="26.25">
      <c r="A17" s="15"/>
      <c r="B17" s="58" t="s">
        <v>1</v>
      </c>
      <c r="C17" s="59"/>
      <c r="D17" s="59"/>
      <c r="E17" s="59"/>
      <c r="F17" s="59"/>
      <c r="G17" s="60"/>
      <c r="H17" s="19">
        <f>SUM(H9,H10,H11,H12:H16)</f>
        <v>58695625.36</v>
      </c>
      <c r="I17" s="19">
        <f>SUM(I9,I10,I11,I12:I16)</f>
        <v>67792813.37</v>
      </c>
      <c r="J17" s="19">
        <f>SUM(J9:J16)</f>
        <v>67681956.44999999</v>
      </c>
      <c r="K17" s="17">
        <f t="shared" si="0"/>
        <v>99.83647688524891</v>
      </c>
      <c r="L17" s="29">
        <f>SUM(J17/H17*100)</f>
        <v>115.31005255482636</v>
      </c>
      <c r="M17" s="30" t="s">
        <v>123</v>
      </c>
      <c r="N17" s="18"/>
    </row>
    <row r="18" spans="1:14" ht="13.5" hidden="1">
      <c r="A18" s="16" t="s">
        <v>63</v>
      </c>
      <c r="B18" s="67" t="s">
        <v>62</v>
      </c>
      <c r="C18" s="68"/>
      <c r="D18" s="68"/>
      <c r="E18" s="68"/>
      <c r="F18" s="68"/>
      <c r="G18" s="69"/>
      <c r="H18" s="20"/>
      <c r="I18" s="37"/>
      <c r="J18" s="17"/>
      <c r="K18" s="17"/>
      <c r="L18" s="34"/>
      <c r="M18" s="30"/>
      <c r="N18" s="18"/>
    </row>
    <row r="19" spans="1:14" ht="13.5" hidden="1">
      <c r="A19" s="15" t="s">
        <v>64</v>
      </c>
      <c r="B19" s="52" t="s">
        <v>65</v>
      </c>
      <c r="C19" s="53"/>
      <c r="D19" s="53"/>
      <c r="E19" s="53"/>
      <c r="F19" s="53"/>
      <c r="G19" s="54"/>
      <c r="H19" s="32">
        <v>0</v>
      </c>
      <c r="I19" s="29">
        <v>0</v>
      </c>
      <c r="J19" s="17">
        <v>0</v>
      </c>
      <c r="K19" s="17">
        <v>0</v>
      </c>
      <c r="L19" s="29"/>
      <c r="M19" s="30"/>
      <c r="N19" s="18"/>
    </row>
    <row r="20" spans="1:14" ht="17.25" customHeight="1" hidden="1">
      <c r="A20" s="15"/>
      <c r="B20" s="58" t="s">
        <v>66</v>
      </c>
      <c r="C20" s="59"/>
      <c r="D20" s="59"/>
      <c r="E20" s="59"/>
      <c r="F20" s="59"/>
      <c r="G20" s="60"/>
      <c r="H20" s="19">
        <f>SUM(H19)</f>
        <v>0</v>
      </c>
      <c r="I20" s="19">
        <f>SUM(I19)</f>
        <v>0</v>
      </c>
      <c r="J20" s="19">
        <f>SUM(J19)</f>
        <v>0</v>
      </c>
      <c r="K20" s="17">
        <v>0</v>
      </c>
      <c r="L20" s="29"/>
      <c r="M20" s="30"/>
      <c r="N20" s="18"/>
    </row>
    <row r="21" spans="1:14" ht="17.25" customHeight="1">
      <c r="A21" s="5" t="s">
        <v>115</v>
      </c>
      <c r="B21" s="97" t="s">
        <v>116</v>
      </c>
      <c r="C21" s="98"/>
      <c r="D21" s="98"/>
      <c r="E21" s="98"/>
      <c r="F21" s="98"/>
      <c r="G21" s="99"/>
      <c r="H21" s="24">
        <v>0</v>
      </c>
      <c r="I21" s="19"/>
      <c r="J21" s="19"/>
      <c r="K21" s="17"/>
      <c r="L21" s="29"/>
      <c r="M21" s="30"/>
      <c r="N21" s="18"/>
    </row>
    <row r="22" spans="1:14" ht="28.5" customHeight="1">
      <c r="A22" s="25" t="s">
        <v>117</v>
      </c>
      <c r="B22" s="64" t="s">
        <v>118</v>
      </c>
      <c r="C22" s="65"/>
      <c r="D22" s="65"/>
      <c r="E22" s="65"/>
      <c r="F22" s="65"/>
      <c r="G22" s="66"/>
      <c r="H22" s="24">
        <v>0</v>
      </c>
      <c r="I22" s="17">
        <v>811136.04</v>
      </c>
      <c r="J22" s="17">
        <v>811136.04</v>
      </c>
      <c r="K22" s="17">
        <f>SUM(J22/I22*100)</f>
        <v>100</v>
      </c>
      <c r="L22" s="29">
        <v>0</v>
      </c>
      <c r="M22" s="100" t="s">
        <v>131</v>
      </c>
      <c r="N22" s="18"/>
    </row>
    <row r="23" spans="1:14" ht="36.75" customHeight="1">
      <c r="A23" s="25"/>
      <c r="B23" s="58" t="s">
        <v>119</v>
      </c>
      <c r="C23" s="59"/>
      <c r="D23" s="59"/>
      <c r="E23" s="59"/>
      <c r="F23" s="59"/>
      <c r="G23" s="60"/>
      <c r="H23" s="24">
        <v>0</v>
      </c>
      <c r="I23" s="19">
        <f>SUM(I22)</f>
        <v>811136.04</v>
      </c>
      <c r="J23" s="19">
        <f>SUM(J22)</f>
        <v>811136.04</v>
      </c>
      <c r="K23" s="19">
        <f>SUM(J23/I23*100)</f>
        <v>100</v>
      </c>
      <c r="L23" s="29">
        <v>0</v>
      </c>
      <c r="M23" s="101"/>
      <c r="N23" s="18"/>
    </row>
    <row r="24" spans="1:14" ht="13.5">
      <c r="A24" s="16" t="s">
        <v>34</v>
      </c>
      <c r="B24" s="67" t="s">
        <v>35</v>
      </c>
      <c r="C24" s="68"/>
      <c r="D24" s="68"/>
      <c r="E24" s="68"/>
      <c r="F24" s="68"/>
      <c r="G24" s="69"/>
      <c r="H24" s="21"/>
      <c r="I24" s="22"/>
      <c r="J24" s="17"/>
      <c r="K24" s="17"/>
      <c r="L24" s="34"/>
      <c r="M24" s="30"/>
      <c r="N24" s="18"/>
    </row>
    <row r="25" spans="1:14" ht="64.5" customHeight="1">
      <c r="A25" s="15" t="s">
        <v>73</v>
      </c>
      <c r="B25" s="52" t="s">
        <v>74</v>
      </c>
      <c r="C25" s="53"/>
      <c r="D25" s="53"/>
      <c r="E25" s="53"/>
      <c r="F25" s="53"/>
      <c r="G25" s="54"/>
      <c r="H25" s="32">
        <v>237694.76</v>
      </c>
      <c r="I25" s="17">
        <v>273294.76</v>
      </c>
      <c r="J25" s="17">
        <v>242676.2</v>
      </c>
      <c r="K25" s="17">
        <f>SUM(J25/I25*100)</f>
        <v>88.79650674604957</v>
      </c>
      <c r="L25" s="29">
        <f>SUM(J25/H25*100)</f>
        <v>102.09572983434721</v>
      </c>
      <c r="M25" s="30" t="s">
        <v>132</v>
      </c>
      <c r="N25" s="18"/>
    </row>
    <row r="26" spans="1:14" ht="13.5" hidden="1">
      <c r="A26" s="15" t="s">
        <v>104</v>
      </c>
      <c r="B26" s="52" t="s">
        <v>105</v>
      </c>
      <c r="C26" s="53"/>
      <c r="D26" s="53"/>
      <c r="E26" s="53"/>
      <c r="F26" s="53"/>
      <c r="G26" s="54"/>
      <c r="H26" s="32"/>
      <c r="I26" s="17">
        <v>0</v>
      </c>
      <c r="J26" s="17">
        <v>0</v>
      </c>
      <c r="K26" s="17" t="e">
        <f>SUM(J26/I26*100)</f>
        <v>#DIV/0!</v>
      </c>
      <c r="L26" s="38"/>
      <c r="M26" s="39"/>
      <c r="N26" s="18"/>
    </row>
    <row r="27" spans="1:14" ht="39">
      <c r="A27" s="15" t="s">
        <v>69</v>
      </c>
      <c r="B27" s="52" t="s">
        <v>70</v>
      </c>
      <c r="C27" s="53"/>
      <c r="D27" s="53"/>
      <c r="E27" s="53"/>
      <c r="F27" s="53"/>
      <c r="G27" s="54"/>
      <c r="H27" s="32">
        <v>21000000</v>
      </c>
      <c r="I27" s="17">
        <v>21000000</v>
      </c>
      <c r="J27" s="17">
        <v>15422705.74</v>
      </c>
      <c r="K27" s="17">
        <f>SUM(J27/I27*100)</f>
        <v>73.44145590476191</v>
      </c>
      <c r="L27" s="29">
        <f>SUM(J27/H27*100)</f>
        <v>73.44145590476191</v>
      </c>
      <c r="M27" s="30" t="s">
        <v>113</v>
      </c>
      <c r="N27" s="18"/>
    </row>
    <row r="28" spans="1:14" ht="46.5" customHeight="1">
      <c r="A28" s="15" t="s">
        <v>39</v>
      </c>
      <c r="B28" s="52" t="s">
        <v>36</v>
      </c>
      <c r="C28" s="53"/>
      <c r="D28" s="53"/>
      <c r="E28" s="53"/>
      <c r="F28" s="53"/>
      <c r="G28" s="54"/>
      <c r="H28" s="32">
        <v>20000</v>
      </c>
      <c r="I28" s="17">
        <v>20000</v>
      </c>
      <c r="J28" s="17">
        <v>20000</v>
      </c>
      <c r="K28" s="17">
        <f>SUM(J28/I28*100)</f>
        <v>100</v>
      </c>
      <c r="L28" s="29">
        <f>SUM(J28/H28*100)</f>
        <v>100</v>
      </c>
      <c r="M28" s="30" t="s">
        <v>133</v>
      </c>
      <c r="N28" s="18"/>
    </row>
    <row r="29" spans="1:14" ht="27.75" customHeight="1">
      <c r="A29" s="15"/>
      <c r="B29" s="58" t="s">
        <v>37</v>
      </c>
      <c r="C29" s="59"/>
      <c r="D29" s="59"/>
      <c r="E29" s="59"/>
      <c r="F29" s="59"/>
      <c r="G29" s="60"/>
      <c r="H29" s="40">
        <f>SUM(H25:H28)</f>
        <v>21257694.76</v>
      </c>
      <c r="I29" s="40">
        <f>SUM(I25:I28)</f>
        <v>21293294.76</v>
      </c>
      <c r="J29" s="19">
        <f>SUM(J25:J28)</f>
        <v>15685381.94</v>
      </c>
      <c r="K29" s="17">
        <f>SUM(J29/I29*100)</f>
        <v>73.66348006164546</v>
      </c>
      <c r="L29" s="29">
        <f>SUM(J29/H29*100)</f>
        <v>73.78684338583474</v>
      </c>
      <c r="M29" s="30" t="s">
        <v>124</v>
      </c>
      <c r="N29" s="18"/>
    </row>
    <row r="30" spans="1:14" ht="15" customHeight="1">
      <c r="A30" s="16" t="s">
        <v>24</v>
      </c>
      <c r="B30" s="67" t="s">
        <v>2</v>
      </c>
      <c r="C30" s="68"/>
      <c r="D30" s="68"/>
      <c r="E30" s="68"/>
      <c r="F30" s="68"/>
      <c r="G30" s="69"/>
      <c r="H30" s="21"/>
      <c r="I30" s="17"/>
      <c r="J30" s="17"/>
      <c r="K30" s="17"/>
      <c r="L30" s="34"/>
      <c r="M30" s="30"/>
      <c r="N30" s="18"/>
    </row>
    <row r="31" spans="1:14" ht="63" customHeight="1">
      <c r="A31" s="15" t="s">
        <v>88</v>
      </c>
      <c r="B31" s="52" t="s">
        <v>86</v>
      </c>
      <c r="C31" s="53"/>
      <c r="D31" s="53"/>
      <c r="E31" s="53"/>
      <c r="F31" s="53"/>
      <c r="G31" s="54"/>
      <c r="H31" s="32">
        <v>830000</v>
      </c>
      <c r="I31" s="17">
        <v>1679692.4</v>
      </c>
      <c r="J31" s="17">
        <v>1639668.89</v>
      </c>
      <c r="K31" s="17">
        <f>SUM(J31/I31*100)</f>
        <v>97.61721193713801</v>
      </c>
      <c r="L31" s="29">
        <f>SUM(J31/H31*100)</f>
        <v>197.55046867469878</v>
      </c>
      <c r="M31" s="30" t="s">
        <v>134</v>
      </c>
      <c r="N31" s="18"/>
    </row>
    <row r="32" spans="1:14" ht="84.75" customHeight="1">
      <c r="A32" s="15" t="s">
        <v>23</v>
      </c>
      <c r="B32" s="52" t="s">
        <v>3</v>
      </c>
      <c r="C32" s="53"/>
      <c r="D32" s="53"/>
      <c r="E32" s="53"/>
      <c r="F32" s="53"/>
      <c r="G32" s="54"/>
      <c r="H32" s="32">
        <v>5239853.51</v>
      </c>
      <c r="I32" s="17">
        <v>56653583.04</v>
      </c>
      <c r="J32" s="17">
        <v>56272059.69</v>
      </c>
      <c r="K32" s="17">
        <f>SUM(J32/I32*100)</f>
        <v>99.32656801295228</v>
      </c>
      <c r="L32" s="29">
        <f>SUM(J32/H32*100)</f>
        <v>1073.9242916353974</v>
      </c>
      <c r="M32" s="30" t="s">
        <v>126</v>
      </c>
      <c r="N32" s="18"/>
    </row>
    <row r="33" spans="1:14" ht="43.5" customHeight="1">
      <c r="A33" s="15" t="s">
        <v>89</v>
      </c>
      <c r="B33" s="52" t="s">
        <v>87</v>
      </c>
      <c r="C33" s="53"/>
      <c r="D33" s="53"/>
      <c r="E33" s="53"/>
      <c r="F33" s="53"/>
      <c r="G33" s="54"/>
      <c r="H33" s="32">
        <v>590000</v>
      </c>
      <c r="I33" s="17">
        <v>391006.25</v>
      </c>
      <c r="J33" s="17">
        <v>380164.5</v>
      </c>
      <c r="K33" s="17">
        <f>SUM(J33/I33*100)</f>
        <v>97.22721823500264</v>
      </c>
      <c r="L33" s="29">
        <f>SUM(J33/H33*100)</f>
        <v>64.43466101694916</v>
      </c>
      <c r="M33" s="30" t="s">
        <v>127</v>
      </c>
      <c r="N33" s="18"/>
    </row>
    <row r="34" spans="1:14" ht="39">
      <c r="A34" s="15" t="s">
        <v>33</v>
      </c>
      <c r="B34" s="52" t="s">
        <v>4</v>
      </c>
      <c r="C34" s="53"/>
      <c r="D34" s="53"/>
      <c r="E34" s="53"/>
      <c r="F34" s="53"/>
      <c r="G34" s="54"/>
      <c r="H34" s="32">
        <v>2690607.88</v>
      </c>
      <c r="I34" s="17">
        <v>2941255.47</v>
      </c>
      <c r="J34" s="17">
        <v>2941255.47</v>
      </c>
      <c r="K34" s="17">
        <f>SUM(J34/I34*100)</f>
        <v>100</v>
      </c>
      <c r="L34" s="29">
        <f>SUM(J34/H34*100)</f>
        <v>109.31564914616992</v>
      </c>
      <c r="M34" s="30" t="s">
        <v>135</v>
      </c>
      <c r="N34" s="18"/>
    </row>
    <row r="35" spans="1:14" ht="78.75">
      <c r="A35" s="15"/>
      <c r="B35" s="49" t="s">
        <v>5</v>
      </c>
      <c r="C35" s="50"/>
      <c r="D35" s="50"/>
      <c r="E35" s="50"/>
      <c r="F35" s="50"/>
      <c r="G35" s="51"/>
      <c r="H35" s="19">
        <f>SUM(H31:H34)</f>
        <v>9350461.39</v>
      </c>
      <c r="I35" s="19">
        <f>SUM(I31:I34)</f>
        <v>61665537.16</v>
      </c>
      <c r="J35" s="19">
        <f>SUM(J31:J34)</f>
        <v>61233148.55</v>
      </c>
      <c r="K35" s="17">
        <f>SUM(J35/I35*100)</f>
        <v>99.29881643797555</v>
      </c>
      <c r="L35" s="29">
        <f>SUM(J35/H35*100)</f>
        <v>654.8676690487889</v>
      </c>
      <c r="M35" s="30" t="s">
        <v>126</v>
      </c>
      <c r="N35" s="18"/>
    </row>
    <row r="36" spans="1:14" ht="13.5">
      <c r="A36" s="16" t="s">
        <v>22</v>
      </c>
      <c r="B36" s="55" t="s">
        <v>6</v>
      </c>
      <c r="C36" s="56"/>
      <c r="D36" s="56"/>
      <c r="E36" s="56"/>
      <c r="F36" s="56"/>
      <c r="G36" s="57"/>
      <c r="H36" s="21"/>
      <c r="I36" s="23"/>
      <c r="J36" s="17"/>
      <c r="K36" s="17"/>
      <c r="L36" s="34"/>
      <c r="M36" s="30"/>
      <c r="N36" s="18"/>
    </row>
    <row r="37" spans="1:14" ht="26.25">
      <c r="A37" s="15" t="s">
        <v>21</v>
      </c>
      <c r="B37" s="73" t="s">
        <v>78</v>
      </c>
      <c r="C37" s="74"/>
      <c r="D37" s="74"/>
      <c r="E37" s="74"/>
      <c r="F37" s="74"/>
      <c r="G37" s="75"/>
      <c r="H37" s="32">
        <v>54131848.8</v>
      </c>
      <c r="I37" s="17">
        <v>54371009.35</v>
      </c>
      <c r="J37" s="17">
        <v>54371009.35</v>
      </c>
      <c r="K37" s="17">
        <f aca="true" t="shared" si="1" ref="K37:K42">SUM(J37/I37*100)</f>
        <v>100</v>
      </c>
      <c r="L37" s="29">
        <f aca="true" t="shared" si="2" ref="L37:L42">SUM(J37/H37*100)</f>
        <v>100.44181116163911</v>
      </c>
      <c r="M37" s="41" t="s">
        <v>136</v>
      </c>
      <c r="N37" s="18"/>
    </row>
    <row r="38" spans="1:14" ht="106.5" customHeight="1">
      <c r="A38" s="15" t="s">
        <v>20</v>
      </c>
      <c r="B38" s="73" t="s">
        <v>79</v>
      </c>
      <c r="C38" s="74"/>
      <c r="D38" s="74"/>
      <c r="E38" s="74"/>
      <c r="F38" s="74"/>
      <c r="G38" s="75"/>
      <c r="H38" s="32">
        <v>215100453.57</v>
      </c>
      <c r="I38" s="17">
        <v>209342685.61</v>
      </c>
      <c r="J38" s="17">
        <v>208923356.6</v>
      </c>
      <c r="K38" s="17">
        <f t="shared" si="1"/>
        <v>99.7996925429813</v>
      </c>
      <c r="L38" s="29">
        <f t="shared" si="2"/>
        <v>97.12827338693184</v>
      </c>
      <c r="M38" s="41" t="s">
        <v>137</v>
      </c>
      <c r="N38" s="18"/>
    </row>
    <row r="39" spans="1:14" ht="66" customHeight="1">
      <c r="A39" s="15" t="s">
        <v>92</v>
      </c>
      <c r="B39" s="73" t="s">
        <v>93</v>
      </c>
      <c r="C39" s="74"/>
      <c r="D39" s="74"/>
      <c r="E39" s="74"/>
      <c r="F39" s="74"/>
      <c r="G39" s="75"/>
      <c r="H39" s="32">
        <v>22074000</v>
      </c>
      <c r="I39" s="17">
        <v>25498245.98</v>
      </c>
      <c r="J39" s="17">
        <v>25498245.98</v>
      </c>
      <c r="K39" s="17">
        <f t="shared" si="1"/>
        <v>100</v>
      </c>
      <c r="L39" s="29">
        <f t="shared" si="2"/>
        <v>115.51257579052279</v>
      </c>
      <c r="M39" s="30" t="s">
        <v>138</v>
      </c>
      <c r="N39" s="18"/>
    </row>
    <row r="40" spans="1:14" ht="54" customHeight="1">
      <c r="A40" s="15" t="s">
        <v>19</v>
      </c>
      <c r="B40" s="79" t="s">
        <v>94</v>
      </c>
      <c r="C40" s="80"/>
      <c r="D40" s="80"/>
      <c r="E40" s="80"/>
      <c r="F40" s="80"/>
      <c r="G40" s="81"/>
      <c r="H40" s="42">
        <v>3172538.5</v>
      </c>
      <c r="I40" s="17">
        <v>3278410.82</v>
      </c>
      <c r="J40" s="17">
        <v>3274707.22</v>
      </c>
      <c r="K40" s="17">
        <f t="shared" si="1"/>
        <v>99.88703063150581</v>
      </c>
      <c r="L40" s="29">
        <f t="shared" si="2"/>
        <v>103.22040914554702</v>
      </c>
      <c r="M40" s="43" t="s">
        <v>139</v>
      </c>
      <c r="N40" s="18"/>
    </row>
    <row r="41" spans="1:14" ht="74.25" customHeight="1">
      <c r="A41" s="15" t="s">
        <v>18</v>
      </c>
      <c r="B41" s="73" t="s">
        <v>7</v>
      </c>
      <c r="C41" s="74"/>
      <c r="D41" s="74"/>
      <c r="E41" s="74"/>
      <c r="F41" s="74"/>
      <c r="G41" s="75"/>
      <c r="H41" s="32">
        <v>18342348</v>
      </c>
      <c r="I41" s="17">
        <v>20084255.97</v>
      </c>
      <c r="J41" s="17">
        <v>20050948.82</v>
      </c>
      <c r="K41" s="17">
        <f t="shared" si="1"/>
        <v>99.83416288833527</v>
      </c>
      <c r="L41" s="29">
        <f t="shared" si="2"/>
        <v>109.31506053641552</v>
      </c>
      <c r="M41" s="30" t="s">
        <v>140</v>
      </c>
      <c r="N41" s="18"/>
    </row>
    <row r="42" spans="1:14" ht="20.25" customHeight="1">
      <c r="A42" s="15"/>
      <c r="B42" s="49" t="s">
        <v>8</v>
      </c>
      <c r="C42" s="50"/>
      <c r="D42" s="50"/>
      <c r="E42" s="50"/>
      <c r="F42" s="50"/>
      <c r="G42" s="51"/>
      <c r="H42" s="19">
        <f>SUM(H37:H41)</f>
        <v>312821188.87</v>
      </c>
      <c r="I42" s="19">
        <f>SUM(I37:I41)</f>
        <v>312574607.73</v>
      </c>
      <c r="J42" s="19">
        <f>SUM(J37:J41)</f>
        <v>312118267.97</v>
      </c>
      <c r="K42" s="17">
        <f t="shared" si="1"/>
        <v>99.85400613206747</v>
      </c>
      <c r="L42" s="29">
        <f t="shared" si="2"/>
        <v>99.7752962634855</v>
      </c>
      <c r="M42" s="30" t="s">
        <v>141</v>
      </c>
      <c r="N42" s="18"/>
    </row>
    <row r="43" spans="1:14" ht="20.25" customHeight="1">
      <c r="A43" s="16" t="s">
        <v>17</v>
      </c>
      <c r="B43" s="55" t="s">
        <v>67</v>
      </c>
      <c r="C43" s="56"/>
      <c r="D43" s="56"/>
      <c r="E43" s="56"/>
      <c r="F43" s="56"/>
      <c r="G43" s="57"/>
      <c r="H43" s="21"/>
      <c r="I43" s="17"/>
      <c r="J43" s="17"/>
      <c r="K43" s="17"/>
      <c r="L43" s="34"/>
      <c r="M43" s="30"/>
      <c r="N43" s="18"/>
    </row>
    <row r="44" spans="1:14" ht="68.25" customHeight="1">
      <c r="A44" s="15" t="s">
        <v>81</v>
      </c>
      <c r="B44" s="73" t="s">
        <v>82</v>
      </c>
      <c r="C44" s="74"/>
      <c r="D44" s="74"/>
      <c r="E44" s="74"/>
      <c r="F44" s="74"/>
      <c r="G44" s="75"/>
      <c r="H44" s="32">
        <v>18456442.89</v>
      </c>
      <c r="I44" s="17">
        <v>18499968.15</v>
      </c>
      <c r="J44" s="17">
        <v>17746552.28</v>
      </c>
      <c r="K44" s="17">
        <f>SUM(J44/I44*100)</f>
        <v>95.92747477243631</v>
      </c>
      <c r="L44" s="29">
        <f>SUM(J44/H44*100)</f>
        <v>96.1536975774209</v>
      </c>
      <c r="M44" s="43" t="s">
        <v>125</v>
      </c>
      <c r="N44" s="18"/>
    </row>
    <row r="45" spans="1:14" ht="44.25" customHeight="1">
      <c r="A45" s="15" t="s">
        <v>80</v>
      </c>
      <c r="B45" s="73" t="s">
        <v>50</v>
      </c>
      <c r="C45" s="74"/>
      <c r="D45" s="74"/>
      <c r="E45" s="74"/>
      <c r="F45" s="74"/>
      <c r="G45" s="75"/>
      <c r="H45" s="32">
        <v>4014000</v>
      </c>
      <c r="I45" s="17">
        <v>7358010.49</v>
      </c>
      <c r="J45" s="17">
        <v>7355344.36</v>
      </c>
      <c r="K45" s="17">
        <f>SUM(J45/I45*100)</f>
        <v>99.96376561295172</v>
      </c>
      <c r="L45" s="29">
        <f>SUM(J45/H45*100)</f>
        <v>183.2422610861983</v>
      </c>
      <c r="M45" s="43" t="s">
        <v>142</v>
      </c>
      <c r="N45" s="18"/>
    </row>
    <row r="46" spans="1:14" ht="35.25" customHeight="1">
      <c r="A46" s="15"/>
      <c r="B46" s="49" t="s">
        <v>51</v>
      </c>
      <c r="C46" s="50"/>
      <c r="D46" s="50"/>
      <c r="E46" s="50"/>
      <c r="F46" s="50"/>
      <c r="G46" s="51"/>
      <c r="H46" s="19">
        <f>SUM(H44:H45)</f>
        <v>22470442.89</v>
      </c>
      <c r="I46" s="19">
        <f>SUM(I44:I45)</f>
        <v>25857978.64</v>
      </c>
      <c r="J46" s="19">
        <f>SUM(J44:J45)</f>
        <v>25101896.64</v>
      </c>
      <c r="K46" s="17">
        <f>SUM(J46/I46*100)</f>
        <v>97.07602047891551</v>
      </c>
      <c r="L46" s="29">
        <f>SUM(J46/H46*100)</f>
        <v>111.71073379764611</v>
      </c>
      <c r="M46" s="43" t="s">
        <v>142</v>
      </c>
      <c r="N46" s="18"/>
    </row>
    <row r="47" spans="1:14" ht="17.25" customHeight="1" hidden="1">
      <c r="A47" s="15" t="s">
        <v>16</v>
      </c>
      <c r="B47" s="55" t="s">
        <v>45</v>
      </c>
      <c r="C47" s="56"/>
      <c r="D47" s="56"/>
      <c r="E47" s="56"/>
      <c r="F47" s="56"/>
      <c r="G47" s="57"/>
      <c r="H47" s="21"/>
      <c r="I47" s="17"/>
      <c r="J47" s="17"/>
      <c r="K47" s="17"/>
      <c r="L47" s="38"/>
      <c r="M47" s="39"/>
      <c r="N47" s="18"/>
    </row>
    <row r="48" spans="1:14" ht="16.5" customHeight="1" hidden="1">
      <c r="A48" s="15" t="s">
        <v>77</v>
      </c>
      <c r="B48" s="73" t="s">
        <v>55</v>
      </c>
      <c r="C48" s="74"/>
      <c r="D48" s="74"/>
      <c r="E48" s="74"/>
      <c r="F48" s="74"/>
      <c r="G48" s="75"/>
      <c r="H48" s="32"/>
      <c r="I48" s="17">
        <v>0</v>
      </c>
      <c r="J48" s="17"/>
      <c r="K48" s="17" t="e">
        <f>SUM(J48/I48*100)</f>
        <v>#DIV/0!</v>
      </c>
      <c r="L48" s="38"/>
      <c r="M48" s="39"/>
      <c r="N48" s="18"/>
    </row>
    <row r="49" spans="1:14" ht="15.75" customHeight="1" hidden="1">
      <c r="A49" s="15"/>
      <c r="B49" s="49" t="s">
        <v>68</v>
      </c>
      <c r="C49" s="50"/>
      <c r="D49" s="50"/>
      <c r="E49" s="50"/>
      <c r="F49" s="50"/>
      <c r="G49" s="51"/>
      <c r="H49" s="21"/>
      <c r="I49" s="19">
        <f>SUM(I48)</f>
        <v>0</v>
      </c>
      <c r="J49" s="44">
        <f>SUM(J48)</f>
        <v>0</v>
      </c>
      <c r="K49" s="17" t="e">
        <f>SUM(J49/I49*100)</f>
        <v>#DIV/0!</v>
      </c>
      <c r="L49" s="38"/>
      <c r="M49" s="39"/>
      <c r="N49" s="18"/>
    </row>
    <row r="50" spans="1:14" ht="13.5">
      <c r="A50" s="15" t="s">
        <v>15</v>
      </c>
      <c r="B50" s="55" t="s">
        <v>9</v>
      </c>
      <c r="C50" s="56"/>
      <c r="D50" s="56"/>
      <c r="E50" s="56"/>
      <c r="F50" s="56"/>
      <c r="G50" s="57"/>
      <c r="H50" s="21"/>
      <c r="I50" s="17"/>
      <c r="J50" s="17"/>
      <c r="K50" s="17"/>
      <c r="L50" s="34"/>
      <c r="M50" s="30"/>
      <c r="N50" s="18"/>
    </row>
    <row r="51" spans="1:14" ht="36.75" customHeight="1">
      <c r="A51" s="15" t="s">
        <v>14</v>
      </c>
      <c r="B51" s="70" t="s">
        <v>91</v>
      </c>
      <c r="C51" s="71"/>
      <c r="D51" s="71"/>
      <c r="E51" s="71"/>
      <c r="F51" s="71"/>
      <c r="G51" s="72"/>
      <c r="H51" s="32">
        <v>2360000</v>
      </c>
      <c r="I51" s="17">
        <v>2328105.96</v>
      </c>
      <c r="J51" s="36">
        <v>2328105.96</v>
      </c>
      <c r="K51" s="17">
        <f>SUM(J51/I51*100)</f>
        <v>100</v>
      </c>
      <c r="L51" s="29">
        <f>SUM(J51/H51*100)</f>
        <v>98.64855762711863</v>
      </c>
      <c r="M51" s="30" t="s">
        <v>143</v>
      </c>
      <c r="N51" s="18"/>
    </row>
    <row r="52" spans="1:14" ht="78.75">
      <c r="A52" s="15" t="s">
        <v>75</v>
      </c>
      <c r="B52" s="70" t="s">
        <v>76</v>
      </c>
      <c r="C52" s="71"/>
      <c r="D52" s="71"/>
      <c r="E52" s="71"/>
      <c r="F52" s="71"/>
      <c r="G52" s="72"/>
      <c r="H52" s="32">
        <v>5704516</v>
      </c>
      <c r="I52" s="17">
        <v>2290000</v>
      </c>
      <c r="J52" s="17">
        <v>2290000</v>
      </c>
      <c r="K52" s="17">
        <f>SUM(J52/I52*100)</f>
        <v>100</v>
      </c>
      <c r="L52" s="29">
        <f>SUM(J52/H52*100)</f>
        <v>40.14363357031517</v>
      </c>
      <c r="M52" s="30" t="s">
        <v>144</v>
      </c>
      <c r="N52" s="18"/>
    </row>
    <row r="53" spans="1:14" ht="66">
      <c r="A53" s="15" t="s">
        <v>40</v>
      </c>
      <c r="B53" s="70" t="s">
        <v>41</v>
      </c>
      <c r="C53" s="71"/>
      <c r="D53" s="71"/>
      <c r="E53" s="71"/>
      <c r="F53" s="71"/>
      <c r="G53" s="72"/>
      <c r="H53" s="32">
        <v>73784994.42</v>
      </c>
      <c r="I53" s="17">
        <v>69348746.62</v>
      </c>
      <c r="J53" s="36">
        <v>68205271.89</v>
      </c>
      <c r="K53" s="17">
        <f>SUM(J53/I53*100)</f>
        <v>98.35112415763513</v>
      </c>
      <c r="L53" s="29">
        <f>SUM(J53/H53*100)</f>
        <v>92.43786277432099</v>
      </c>
      <c r="M53" s="30" t="s">
        <v>145</v>
      </c>
      <c r="N53" s="18"/>
    </row>
    <row r="54" spans="1:14" ht="52.5" customHeight="1">
      <c r="A54" s="15" t="s">
        <v>71</v>
      </c>
      <c r="B54" s="76" t="s">
        <v>72</v>
      </c>
      <c r="C54" s="77"/>
      <c r="D54" s="77"/>
      <c r="E54" s="77"/>
      <c r="F54" s="77"/>
      <c r="G54" s="78"/>
      <c r="H54" s="32">
        <v>250000</v>
      </c>
      <c r="I54" s="17">
        <v>223583.84</v>
      </c>
      <c r="J54" s="17">
        <v>223583.84</v>
      </c>
      <c r="K54" s="17">
        <f>SUM(J54/I54*100)</f>
        <v>100</v>
      </c>
      <c r="L54" s="29">
        <f>SUM(J54/H54*100)</f>
        <v>89.433536</v>
      </c>
      <c r="M54" s="30" t="s">
        <v>146</v>
      </c>
      <c r="N54" s="18"/>
    </row>
    <row r="55" spans="1:14" ht="26.25">
      <c r="A55" s="15"/>
      <c r="B55" s="49" t="s">
        <v>10</v>
      </c>
      <c r="C55" s="50"/>
      <c r="D55" s="50"/>
      <c r="E55" s="50"/>
      <c r="F55" s="50"/>
      <c r="G55" s="51"/>
      <c r="H55" s="19">
        <f>SUM(H51,H52,H53,H54)</f>
        <v>82099510.42</v>
      </c>
      <c r="I55" s="19">
        <f>SUM(I51,I52,I53,I54)</f>
        <v>74190436.42</v>
      </c>
      <c r="J55" s="19">
        <f>SUM(J51:J54)</f>
        <v>73046961.69</v>
      </c>
      <c r="K55" s="17">
        <f>SUM(J55/I55*100)</f>
        <v>98.4587302822608</v>
      </c>
      <c r="L55" s="29">
        <f>SUM(J55/H55*100)</f>
        <v>88.97368731714782</v>
      </c>
      <c r="M55" s="30" t="s">
        <v>147</v>
      </c>
      <c r="N55" s="18"/>
    </row>
    <row r="56" spans="1:14" ht="13.5">
      <c r="A56" s="15" t="s">
        <v>13</v>
      </c>
      <c r="B56" s="55" t="s">
        <v>32</v>
      </c>
      <c r="C56" s="56"/>
      <c r="D56" s="56"/>
      <c r="E56" s="56"/>
      <c r="F56" s="56"/>
      <c r="G56" s="57"/>
      <c r="H56" s="21"/>
      <c r="I56" s="19"/>
      <c r="J56" s="17"/>
      <c r="K56" s="17"/>
      <c r="L56" s="34"/>
      <c r="M56" s="30"/>
      <c r="N56" s="18"/>
    </row>
    <row r="57" spans="1:14" ht="66" customHeight="1">
      <c r="A57" s="15" t="s">
        <v>52</v>
      </c>
      <c r="B57" s="70" t="s">
        <v>53</v>
      </c>
      <c r="C57" s="71"/>
      <c r="D57" s="71"/>
      <c r="E57" s="71"/>
      <c r="F57" s="71"/>
      <c r="G57" s="72"/>
      <c r="H57" s="32">
        <v>750000</v>
      </c>
      <c r="I57" s="17">
        <v>1854218.11</v>
      </c>
      <c r="J57" s="36">
        <v>1854218.11</v>
      </c>
      <c r="K57" s="17">
        <f>SUM(J57/I57*100)</f>
        <v>100</v>
      </c>
      <c r="L57" s="29">
        <f>SUM(J57/H57*100)</f>
        <v>247.22908133333337</v>
      </c>
      <c r="M57" s="45" t="s">
        <v>148</v>
      </c>
      <c r="N57" s="18"/>
    </row>
    <row r="58" spans="1:14" ht="52.5">
      <c r="A58" s="15"/>
      <c r="B58" s="49" t="s">
        <v>54</v>
      </c>
      <c r="C58" s="50"/>
      <c r="D58" s="50"/>
      <c r="E58" s="50"/>
      <c r="F58" s="50"/>
      <c r="G58" s="51"/>
      <c r="H58" s="21">
        <f>SUM(H57)</f>
        <v>750000</v>
      </c>
      <c r="I58" s="19">
        <f>SUM(I57)</f>
        <v>1854218.11</v>
      </c>
      <c r="J58" s="19">
        <f>SUM(J57)</f>
        <v>1854218.11</v>
      </c>
      <c r="K58" s="17">
        <f>SUM(J58/I58*100)</f>
        <v>100</v>
      </c>
      <c r="L58" s="29">
        <f>SUM(J58/H58*100)</f>
        <v>247.22908133333337</v>
      </c>
      <c r="M58" s="45" t="s">
        <v>148</v>
      </c>
      <c r="N58" s="18"/>
    </row>
    <row r="59" spans="1:14" ht="13.5">
      <c r="A59" s="15" t="s">
        <v>46</v>
      </c>
      <c r="B59" s="55" t="s">
        <v>47</v>
      </c>
      <c r="C59" s="56"/>
      <c r="D59" s="56"/>
      <c r="E59" s="56"/>
      <c r="F59" s="56"/>
      <c r="G59" s="57"/>
      <c r="H59" s="21"/>
      <c r="I59" s="19"/>
      <c r="J59" s="17"/>
      <c r="K59" s="17"/>
      <c r="L59" s="34"/>
      <c r="M59" s="30"/>
      <c r="N59" s="18"/>
    </row>
    <row r="60" spans="1:14" ht="66.75" customHeight="1">
      <c r="A60" s="15" t="s">
        <v>48</v>
      </c>
      <c r="B60" s="70" t="s">
        <v>12</v>
      </c>
      <c r="C60" s="71"/>
      <c r="D60" s="71"/>
      <c r="E60" s="71"/>
      <c r="F60" s="71"/>
      <c r="G60" s="72"/>
      <c r="H60" s="32">
        <v>3280000</v>
      </c>
      <c r="I60" s="17">
        <v>3829848.73</v>
      </c>
      <c r="J60" s="17">
        <v>3829848.73</v>
      </c>
      <c r="K60" s="17">
        <f>SUM(J60/I60*100)</f>
        <v>100</v>
      </c>
      <c r="L60" s="29">
        <f>SUM(J60/H60*100)</f>
        <v>116.76368079268293</v>
      </c>
      <c r="M60" s="30" t="s">
        <v>149</v>
      </c>
      <c r="N60" s="18"/>
    </row>
    <row r="61" spans="1:14" ht="70.5" customHeight="1">
      <c r="A61" s="15"/>
      <c r="B61" s="49" t="s">
        <v>49</v>
      </c>
      <c r="C61" s="50"/>
      <c r="D61" s="50"/>
      <c r="E61" s="50"/>
      <c r="F61" s="50"/>
      <c r="G61" s="51"/>
      <c r="H61" s="21">
        <f>SUM(H60)</f>
        <v>3280000</v>
      </c>
      <c r="I61" s="19">
        <f>SUM(I60)</f>
        <v>3829848.73</v>
      </c>
      <c r="J61" s="44">
        <f>SUM(J60)</f>
        <v>3829848.73</v>
      </c>
      <c r="K61" s="17">
        <f>SUM(J61/I61*100)</f>
        <v>100</v>
      </c>
      <c r="L61" s="29">
        <f>SUM(J61/H61*100)</f>
        <v>116.76368079268293</v>
      </c>
      <c r="M61" s="30" t="s">
        <v>149</v>
      </c>
      <c r="N61" s="18"/>
    </row>
    <row r="62" spans="1:14" ht="24" customHeight="1">
      <c r="A62" s="15" t="s">
        <v>95</v>
      </c>
      <c r="B62" s="55" t="s">
        <v>96</v>
      </c>
      <c r="C62" s="56"/>
      <c r="D62" s="56"/>
      <c r="E62" s="56"/>
      <c r="F62" s="56"/>
      <c r="G62" s="57"/>
      <c r="H62" s="21"/>
      <c r="I62" s="19"/>
      <c r="J62" s="19"/>
      <c r="K62" s="17"/>
      <c r="L62" s="34"/>
      <c r="M62" s="30"/>
      <c r="N62" s="18"/>
    </row>
    <row r="63" spans="1:14" ht="82.5" customHeight="1">
      <c r="A63" s="15" t="s">
        <v>97</v>
      </c>
      <c r="B63" s="70" t="s">
        <v>98</v>
      </c>
      <c r="C63" s="71"/>
      <c r="D63" s="71"/>
      <c r="E63" s="71"/>
      <c r="F63" s="71"/>
      <c r="G63" s="72"/>
      <c r="H63" s="32">
        <v>200000</v>
      </c>
      <c r="I63" s="17">
        <v>99000.03</v>
      </c>
      <c r="J63" s="17">
        <v>99000.03</v>
      </c>
      <c r="K63" s="17">
        <f>SUM(J63/I63*100)</f>
        <v>100</v>
      </c>
      <c r="L63" s="29">
        <f>SUM(J63/H63*100)</f>
        <v>49.500015</v>
      </c>
      <c r="M63" s="43" t="s">
        <v>150</v>
      </c>
      <c r="N63" s="18"/>
    </row>
    <row r="64" spans="1:14" ht="24.75" customHeight="1">
      <c r="A64" s="15"/>
      <c r="B64" s="49" t="s">
        <v>99</v>
      </c>
      <c r="C64" s="50"/>
      <c r="D64" s="50"/>
      <c r="E64" s="50"/>
      <c r="F64" s="50"/>
      <c r="G64" s="51"/>
      <c r="H64" s="21">
        <f>SUM(H63)</f>
        <v>200000</v>
      </c>
      <c r="I64" s="19">
        <f>SUM(I63)</f>
        <v>99000.03</v>
      </c>
      <c r="J64" s="44">
        <f>SUM(J63)</f>
        <v>99000.03</v>
      </c>
      <c r="K64" s="17">
        <f>SUM(J64/I64*100)</f>
        <v>100</v>
      </c>
      <c r="L64" s="29">
        <f>SUM(J64/H64*100)</f>
        <v>49.500015</v>
      </c>
      <c r="M64" s="30" t="s">
        <v>151</v>
      </c>
      <c r="N64" s="18"/>
    </row>
    <row r="65" spans="1:14" ht="39" customHeight="1">
      <c r="A65" s="15" t="s">
        <v>56</v>
      </c>
      <c r="B65" s="55" t="s">
        <v>60</v>
      </c>
      <c r="C65" s="56"/>
      <c r="D65" s="56"/>
      <c r="E65" s="56"/>
      <c r="F65" s="56"/>
      <c r="G65" s="57"/>
      <c r="H65" s="21"/>
      <c r="I65" s="17"/>
      <c r="J65" s="17"/>
      <c r="K65" s="17"/>
      <c r="L65" s="34"/>
      <c r="M65" s="30"/>
      <c r="N65" s="18"/>
    </row>
    <row r="66" spans="1:14" ht="30" customHeight="1">
      <c r="A66" s="15" t="s">
        <v>57</v>
      </c>
      <c r="B66" s="70" t="s">
        <v>58</v>
      </c>
      <c r="C66" s="71"/>
      <c r="D66" s="71"/>
      <c r="E66" s="71"/>
      <c r="F66" s="71"/>
      <c r="G66" s="72"/>
      <c r="H66" s="32">
        <v>17064100</v>
      </c>
      <c r="I66" s="17">
        <v>17064100</v>
      </c>
      <c r="J66" s="17">
        <v>17064100</v>
      </c>
      <c r="K66" s="17">
        <f>SUM(J66/I66*100)</f>
        <v>100</v>
      </c>
      <c r="L66" s="29">
        <f>SUM(J66/H66*100)</f>
        <v>100</v>
      </c>
      <c r="M66" s="30" t="s">
        <v>153</v>
      </c>
      <c r="N66" s="18"/>
    </row>
    <row r="67" spans="1:14" ht="57" customHeight="1">
      <c r="A67" s="15" t="s">
        <v>102</v>
      </c>
      <c r="B67" s="70" t="s">
        <v>103</v>
      </c>
      <c r="C67" s="71"/>
      <c r="D67" s="71"/>
      <c r="E67" s="71"/>
      <c r="F67" s="71"/>
      <c r="G67" s="72"/>
      <c r="H67" s="32">
        <v>40100</v>
      </c>
      <c r="I67" s="17">
        <v>3530000</v>
      </c>
      <c r="J67" s="17">
        <v>3530000</v>
      </c>
      <c r="K67" s="17">
        <f>SUM(J67/I67*100)</f>
        <v>100</v>
      </c>
      <c r="L67" s="29">
        <v>0</v>
      </c>
      <c r="M67" s="30" t="s">
        <v>152</v>
      </c>
      <c r="N67" s="18"/>
    </row>
    <row r="68" spans="1:14" ht="33" customHeight="1">
      <c r="A68" s="15"/>
      <c r="B68" s="49" t="s">
        <v>61</v>
      </c>
      <c r="C68" s="50"/>
      <c r="D68" s="50"/>
      <c r="E68" s="50"/>
      <c r="F68" s="50"/>
      <c r="G68" s="51"/>
      <c r="H68" s="21">
        <f>SUM(H66:H67)</f>
        <v>17104200</v>
      </c>
      <c r="I68" s="19">
        <f>SUM(I66:I67)</f>
        <v>20594100</v>
      </c>
      <c r="J68" s="19">
        <f>SUM(J66:J67)</f>
        <v>20594100</v>
      </c>
      <c r="K68" s="17">
        <f>SUM(J68/I68*100)</f>
        <v>100</v>
      </c>
      <c r="L68" s="29">
        <f>SUM(J68/H68*100)</f>
        <v>120.40376047988212</v>
      </c>
      <c r="M68" s="30" t="s">
        <v>154</v>
      </c>
      <c r="N68" s="18"/>
    </row>
    <row r="69" spans="1:14" ht="13.5">
      <c r="A69" s="3"/>
      <c r="B69" s="55" t="s">
        <v>11</v>
      </c>
      <c r="C69" s="56"/>
      <c r="D69" s="56"/>
      <c r="E69" s="56"/>
      <c r="F69" s="56"/>
      <c r="G69" s="57"/>
      <c r="H69" s="46">
        <f>SUM(H17,H20,H29,H35,H42,H46,H49,H55,H58,H61,H64,H68)</f>
        <v>528029123.69</v>
      </c>
      <c r="I69" s="46">
        <f>SUM(I17,I20,I23,I29,I35,I42,I46,I49,I55,I58,I61,I64,I68)</f>
        <v>590562970.99</v>
      </c>
      <c r="J69" s="46">
        <f>SUM(J17,J20,J23,J29,J35,J42,J46,J49,J55,J58,J61,J64,J68)</f>
        <v>582055916.15</v>
      </c>
      <c r="K69" s="17">
        <f>SUM(J69/I69*100)</f>
        <v>98.55950080552137</v>
      </c>
      <c r="L69" s="29">
        <f>SUM(J69/H69*100)</f>
        <v>110.23178268699408</v>
      </c>
      <c r="M69" s="30"/>
      <c r="N69" s="18"/>
    </row>
  </sheetData>
  <sheetProtection/>
  <mergeCells count="67">
    <mergeCell ref="M22:M23"/>
    <mergeCell ref="B19:G19"/>
    <mergeCell ref="B26:G26"/>
    <mergeCell ref="B28:G28"/>
    <mergeCell ref="B27:G27"/>
    <mergeCell ref="B43:G43"/>
    <mergeCell ref="B29:G29"/>
    <mergeCell ref="B21:G21"/>
    <mergeCell ref="B22:G22"/>
    <mergeCell ref="B23:G23"/>
    <mergeCell ref="B41:G41"/>
    <mergeCell ref="B6:G6"/>
    <mergeCell ref="B11:G11"/>
    <mergeCell ref="B25:G25"/>
    <mergeCell ref="B8:G8"/>
    <mergeCell ref="B9:G9"/>
    <mergeCell ref="B7:G7"/>
    <mergeCell ref="B10:G10"/>
    <mergeCell ref="B13:G13"/>
    <mergeCell ref="B12:G12"/>
    <mergeCell ref="B16:G16"/>
    <mergeCell ref="B69:G69"/>
    <mergeCell ref="B68:G68"/>
    <mergeCell ref="B66:G66"/>
    <mergeCell ref="B61:G61"/>
    <mergeCell ref="B65:G65"/>
    <mergeCell ref="B24:G24"/>
    <mergeCell ref="B46:G46"/>
    <mergeCell ref="B32:G32"/>
    <mergeCell ref="B60:G60"/>
    <mergeCell ref="B53:G53"/>
    <mergeCell ref="B37:G37"/>
    <mergeCell ref="B50:G50"/>
    <mergeCell ref="B47:G47"/>
    <mergeCell ref="B44:G44"/>
    <mergeCell ref="B40:G40"/>
    <mergeCell ref="B49:G49"/>
    <mergeCell ref="B56:G56"/>
    <mergeCell ref="B54:G54"/>
    <mergeCell ref="B67:G67"/>
    <mergeCell ref="B59:G59"/>
    <mergeCell ref="B57:G57"/>
    <mergeCell ref="B48:G48"/>
    <mergeCell ref="B64:G64"/>
    <mergeCell ref="B62:G62"/>
    <mergeCell ref="B63:G63"/>
    <mergeCell ref="B58:G58"/>
    <mergeCell ref="B55:G55"/>
    <mergeCell ref="B52:G52"/>
    <mergeCell ref="B51:G51"/>
    <mergeCell ref="B38:G38"/>
    <mergeCell ref="B30:G30"/>
    <mergeCell ref="B31:G31"/>
    <mergeCell ref="B35:G35"/>
    <mergeCell ref="B39:G39"/>
    <mergeCell ref="B45:G45"/>
    <mergeCell ref="B34:G34"/>
    <mergeCell ref="A3:M4"/>
    <mergeCell ref="G1:K1"/>
    <mergeCell ref="B42:G42"/>
    <mergeCell ref="B33:G33"/>
    <mergeCell ref="B36:G36"/>
    <mergeCell ref="B17:G17"/>
    <mergeCell ref="B15:G15"/>
    <mergeCell ref="B14:G14"/>
    <mergeCell ref="B20:G20"/>
    <mergeCell ref="B18:G18"/>
  </mergeCells>
  <printOptions/>
  <pageMargins left="0.25" right="0.25" top="0.75" bottom="0.75" header="0.3" footer="0.3"/>
  <pageSetup fitToHeight="2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2021-05-11T05:00:41Z</cp:lastPrinted>
  <dcterms:created xsi:type="dcterms:W3CDTF">1996-10-08T23:32:33Z</dcterms:created>
  <dcterms:modified xsi:type="dcterms:W3CDTF">2022-05-13T06:15:50Z</dcterms:modified>
  <cp:category/>
  <cp:version/>
  <cp:contentType/>
  <cp:contentStatus/>
</cp:coreProperties>
</file>