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<sst xmlns="http://schemas.openxmlformats.org/spreadsheetml/2006/main" count="224" uniqueCount="211">
  <si>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</si>
  <si>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</si>
  <si>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</si>
  <si>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</si>
  <si>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</si>
  <si>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</si>
  <si>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</si>
  <si>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</si>
  <si>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</si>
  <si>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</si>
  <si>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НАЛОГОВЫЕ И НЕНАЛОГОВЫЕ ДОХОДЫ</t>
  </si>
  <si>
    <t>Субвенции бюджетам муниципальных районов на ежемесячное денежное вознаграждение за классное руководство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</si>
  <si>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</si>
  <si>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</si>
  <si>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</si>
  <si>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</si>
  <si>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</si>
  <si>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</si>
  <si>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</si>
  <si>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</si>
  <si>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</si>
  <si>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</si>
  <si>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</si>
  <si>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</si>
  <si>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</si>
  <si>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</si>
  <si>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</si>
  <si>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</si>
  <si>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</si>
  <si>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</si>
  <si>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</si>
  <si>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</si>
  <si>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</si>
  <si>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</si>
  <si>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</si>
  <si>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</si>
  <si>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</si>
  <si>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</si>
  <si>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</si>
  <si>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</si>
  <si>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</si>
  <si>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</si>
  <si>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</si>
  <si>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</si>
  <si>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</si>
  <si>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</si>
  <si>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</si>
  <si>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</si>
  <si>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</si>
  <si>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</si>
  <si>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</si>
  <si>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</si>
  <si>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2 02 01001 05 0000 151</t>
  </si>
  <si>
    <t>2 02 03002 05 0000 151</t>
  </si>
  <si>
    <t>2 02 03021 05 0000 151</t>
  </si>
  <si>
    <t>Единый налог на вмененный доход для отдельных видов деятельности</t>
  </si>
  <si>
    <t>1 05 01000 00 0000 000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</si>
  <si>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</si>
  <si>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</si>
  <si>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</si>
  <si>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</si>
  <si>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</si>
  <si>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</si>
  <si>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</si>
  <si>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</si>
  <si>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</si>
  <si>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</si>
  <si>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</si>
  <si>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</si>
  <si>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</si>
  <si>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</si>
  <si>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</si>
  <si>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</si>
  <si>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</si>
  <si>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</si>
  <si>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</si>
  <si>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</si>
  <si>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</si>
  <si>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</si>
  <si>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</si>
  <si>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</si>
  <si>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</si>
  <si>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</si>
  <si>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</si>
  <si>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1 11 09000 00 0000 120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</si>
  <si>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</si>
  <si>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</si>
  <si>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</si>
  <si>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</si>
  <si>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</si>
  <si>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</si>
  <si>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2 18 00000 00 0000 000</t>
  </si>
  <si>
    <t>2 19 00000 00 0000 000</t>
  </si>
  <si>
    <t>ДОХОДЫ БЮДЖЕТОВ БЮДЖЕТНОЙ СИСТЕМЫ РОССИЙСКОЙ ФЕДЕРАЦИИ ОТ ВОЗВРАТА БЮДЖЕТАМ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</si>
  <si>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</si>
  <si>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</si>
  <si>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2 02 35930 05 0000 151</t>
  </si>
  <si>
    <t>2 02 35120 05 0000 151</t>
  </si>
  <si>
    <t>1 17 01000 00 0000 180</t>
  </si>
  <si>
    <t>Невыясненные поступления</t>
  </si>
  <si>
    <t>2 02 10000 00 0000 151</t>
  </si>
  <si>
    <t>2 02 15002 05 0000 151</t>
  </si>
  <si>
    <t>2 02 20000 00 0000 151</t>
  </si>
  <si>
    <t>2 02 29999 05  0000 151</t>
  </si>
  <si>
    <t>2 02 30000 00 0000 151</t>
  </si>
  <si>
    <t>2 02 35118 05 0000 151</t>
  </si>
  <si>
    <t>2 02 30024 05 0000 151</t>
  </si>
  <si>
    <t>2 02 30029 05 0000 151</t>
  </si>
  <si>
    <t>2 02 40000 00 0000 151</t>
  </si>
  <si>
    <t>2 02 49999 05 0000 151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</si>
  <si>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</si>
  <si>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</si>
  <si>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</si>
  <si>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рублей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</si>
  <si>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</si>
  <si>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</si>
  <si>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из краевого 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</si>
  <si>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</si>
  <si>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обеспечение граждан твердым топливом (дровами)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</si>
  <si>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 муниципальных образовательных учреждениях Приморского края</t>
  </si>
  <si>
    <t>субвенции бюджетам муниципальных образований Примрского края на реализацию государственного полномочия по установлению регулируемых тарифов на регулярные перевозки тарифов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</si>
  <si>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</si>
  <si>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ихз их числа по договорам найма специализированных жилых помещений</t>
  </si>
  <si>
    <t>2 02 25519 05 0000 150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</si>
  <si>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</si>
  <si>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</si>
  <si>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Первоначально утвержденные решением о бюджете  бюджетные ассигноваия</t>
  </si>
  <si>
    <t>утвержденные бюджетные назначения с учетом внесенных изменений</t>
  </si>
  <si>
    <t>% исполнения к уточненному плану</t>
  </si>
  <si>
    <t>% исполнения к первоначальному плану</t>
  </si>
  <si>
    <t>Пояснения различий между первоначально утвержденными показателями и их фактическими значениями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</si>
  <si>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</si>
  <si>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2 02 25097 05 0000 150</t>
  </si>
  <si>
    <t>постановлением Администрации Приморского края от 01.11.2019 №726-па уголь исключен из видов твердого топлива, подлежащих субсидированию из краевого бюджета. Муниципальный контракт был расторгнут</t>
  </si>
  <si>
    <t>в течение финансового года не поступало заявлений от перевозчиков с предложением об установлении регулируемых тарифов</t>
  </si>
  <si>
    <t>доведены завышенные плановые показатели. Освоение средств произведено в пределах фактической потребности. Задолженности перед получателями нет</t>
  </si>
  <si>
    <t>Отсутствие претендентов по итогам проведенных конкурсных процедур. В районе отсутствует специализированное учреждение. Расходы не производились</t>
  </si>
  <si>
    <t>средства субсидии были распределны району в течение отчетного финансового года</t>
  </si>
  <si>
    <t>в течение финансового года была распределена муниципальному району дополнительная финансовая помощи в виде дотации на обеспечение мер по сбалансированности бюджета</t>
  </si>
  <si>
    <t>аукционы по продаже муниципального имущества признаны несостоявшимися из-за отсутствия поданных заявок</t>
  </si>
  <si>
    <t>за предыдущие отчетные периоды у большинства плательщиков образовалась переплата. В связи с этим Управление Росприроднадзора произвело возврат платежей за отмененную с 01.01.2016 года плату за негативное воздействие на окружающую среду в части сбросов загрязняющих веществ, иных веществ и микроорганизмов на водосборные площади</t>
  </si>
  <si>
    <t>снижение количества индивидуальных предпринимателей, обратившихся за получением патентов</t>
  </si>
  <si>
    <t>Сведения о фактических поступлениях доходов за 2020 год по видам доходов в сравнении с первоначально утвержденными решением о бюджете значениями</t>
  </si>
  <si>
    <t>исполнено за 2020 год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</si>
  <si>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</si>
  <si>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</si>
  <si>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</si>
  <si>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капитальтный ремонт и ремонт за счет средств дорожного фонда Приморского края</t>
  </si>
  <si>
    <t>субвенции бюджетам муниципальных образований на реализацию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</si>
  <si>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обеспечение детей-сирот и детей, оставшимся без попечения родителей, лиц из числа детей-сирот и детей, оставшихся без попечения родителей, жилыми помещениями</t>
  </si>
  <si>
    <t>2 02 04000 00 0000 151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</si>
  <si>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</si>
  <si>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</si>
  <si>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</si>
  <si>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</si>
  <si>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</si>
  <si>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</si>
  <si>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</si>
  <si>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1 13 02995 05 0000 000</t>
  </si>
  <si>
    <t>Прочие доходы от компенсации затрат бюджетов муниципальных районов</t>
  </si>
  <si>
    <t>2 02 15853 05 0000 150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</si>
  <si>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изменения в Конституцию Российской Федерации</t>
  </si>
  <si>
    <t>2 02 20299 05 0000 150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</si>
  <si>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</si>
  <si>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</si>
  <si>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</si>
  <si>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субсидии бюджетам муниципальных районов на поддержку отрасли культуры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</si>
  <si>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</si>
  <si>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</si>
  <si>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</si>
  <si>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</si>
  <si>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</si>
  <si>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2 02 49001 05 0000 150</t>
  </si>
  <si>
    <t>2 02 49999 05 0000 150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</si>
  <si>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</si>
  <si>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</si>
  <si>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прочие межбюджетные трансферты, передаваемые бюджетам муниципальных районов</t>
  </si>
  <si>
    <t>2 07 00000 00 0000 150</t>
  </si>
  <si>
    <t>2 07 05030 05 0000 150</t>
  </si>
  <si>
    <t>Прочие безвозмездные поступления</t>
  </si>
  <si>
    <t>прочие безвозмездные поступления в бюджеты муниципальных районов</t>
  </si>
  <si>
    <t>снижение поступлений в связи с ограничениями, связанными с угрозой распространения новой коронавирусной инфекции и введением карантинных мер</t>
  </si>
  <si>
    <t>в связи с принятием решения Думы района о снижении ставки по налогу с 15% до 7,5% (в целях поддержки малого и среднего предпринимательства в сложившихся санитарно-эпидемиологических условиях)</t>
  </si>
  <si>
    <t>планировалось перечисление дивидендов по акциям от АО "Приморский газ". В 2020 году АО не производило перечисление дивидендов.</t>
  </si>
  <si>
    <t>Увеличение поступлений арендных платежей в связи с погашением задолженности за предшествующие периоды, а также в связи с заключением новых договоров аренды</t>
  </si>
  <si>
    <t>в связи с погашением задолженности по платежам</t>
  </si>
  <si>
    <t>За счет средств Фонда социального страхование  (взносов на травматизм) в районный бюджет возмещены средства, которые казенные учреждения района потратили в течение 2020 года на борьбу с COVID-19 (приказ Минтруда РФ от 23.06.2020 №365н). В первоначально приняытом районном бюджете указанные средства не планировались.</t>
  </si>
  <si>
    <t>В связи с введением ограничительных мер из-за угрозы распространения новой коронавирусной инфекции, длительное время МКУ "Межпоселенческая библиотека" деятельность не осуществляла</t>
  </si>
  <si>
    <t>в связи с заключением договора на продажу земельного участка стоимостью более 1,7 млн. рублей</t>
  </si>
  <si>
    <t>первоначальные годовые назначения откорректированы в сторону уменьшения в связи с изменением бюджетного законодательства</t>
  </si>
  <si>
    <t>средства дотации были распределены муниципальному району в течение отчетного финансового года</t>
  </si>
  <si>
    <t>в связи с экономией по результатам проведенного аукциона</t>
  </si>
  <si>
    <t>средства субсидии были распределены в течение отчетного финансового года</t>
  </si>
  <si>
    <t>средства субсидии были исключены законом о краевом бюджете</t>
  </si>
  <si>
    <t>средства субсидии по данному направлению были распределены муниципальному району законом о краевом бюджете в  течение отчетного финансового года</t>
  </si>
  <si>
    <t>средства субсидии были распределены муниципальному району в течение отчетного финансового года на ликвидацию чрезвычайной ситуации</t>
  </si>
  <si>
    <t>средства субсидии по данному направлению были исключены законом Приморского края о краевом бюджете в течение отчетного финансового года</t>
  </si>
  <si>
    <t>в связи с увеличением в течение отчетного финансового года бюджетных ассигнований на реализацию данного полномочия</t>
  </si>
  <si>
    <t>средства добровольных пожертвований поступили в районный бюджет 30 декабря 2020 года</t>
  </si>
  <si>
    <t>средства были распределены муниципальному району в течение отчетного финансового года</t>
  </si>
  <si>
    <t>средства освоены в пределах потребности в них</t>
  </si>
  <si>
    <t>расходование средств произведено в пределах фактической потребности. Задолженности перед получателями нет. Из-за  карантинным мероприятий в течение 2020 года детские дошкольные учреждения длительное время не осуществляли свою деятельность</t>
  </si>
  <si>
    <t>в течение отчетного финансового года муниципальному району были дополнительно распределены средства в сумме 9941199,00 рублей. Лимиты были доведены за два месяца до окончания финансового года. При этом длительность процедур закупки жилых помещений является значительной</t>
  </si>
  <si>
    <t>годовые бюджетные ассигнования изменены законом Приморского края в конце финансового года. Освоение средств произведено в пределах потребности в них</t>
  </si>
  <si>
    <t>освоение средств произведено в пределах фактической потребности на финансовый год. На снижение потребности в средствах оказали влияние ограничительные мероприятия в связи с угрозой распространения новой коронавирусной инфекции. Годовой план был откорректирован в законом Приморского края о краевом бюджете</t>
  </si>
  <si>
    <t>расходование средств произведено в пределах фактической потребности. Годовые бюджетные назначения были откорректированы законом Приморского края о краевом бюджете</t>
  </si>
  <si>
    <t>Годовые бюджетные ассигнования изменены законом Приморского края в конце финансового года.</t>
  </si>
  <si>
    <t>Годовые бюджетные назначения были откорректированы законом Приморского края о краевом бюджете. Средства субвенций поступают напрямую в бюджеты сельских поселений</t>
  </si>
  <si>
    <t xml:space="preserve">увеличение количества КФХ, у которых по итогам 2019 года доходы превысили расходы </t>
  </si>
  <si>
    <t>увеличение поступлений связано с ростом платежей по государственной пошлине по делам, рассматриваемым в судах общей юрисдикции, мировыми судьями</t>
  </si>
  <si>
    <t>в связи с регистрацией на территории района обособленных подразделений и филиалов предприятий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</si>
</sst>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000_);_(* \(#,##0.000000\);_(* &quot;-&quot;??_);_(@_)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0.00000"/>
    <numFmt numFmtId="192" formatCode="#,##0.00000"/>
  </numFmts>
  <fonts count="42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9" fontId="0" fillId="0" borderId="0" xfId="58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179" fontId="5" fillId="34" borderId="12" xfId="58" applyFont="1" applyFill="1" applyBorder="1" applyAlignment="1">
      <alignment horizontal="center" vertical="center"/>
    </xf>
    <xf numFmtId="179" fontId="4" fillId="0" borderId="10" xfId="58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79" fontId="4" fillId="34" borderId="12" xfId="58" applyFont="1" applyFill="1" applyBorder="1" applyAlignment="1">
      <alignment horizontal="center" vertical="center"/>
    </xf>
    <xf numFmtId="179" fontId="4" fillId="34" borderId="0" xfId="58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4" fillId="34" borderId="0" xfId="58" applyNumberFormat="1" applyFont="1" applyFill="1" applyAlignment="1">
      <alignment horizontal="center" vertical="center"/>
    </xf>
    <xf numFmtId="182" fontId="4" fillId="0" borderId="0" xfId="58" applyNumberFormat="1" applyFont="1" applyAlignment="1">
      <alignment horizontal="center" vertical="center"/>
    </xf>
    <xf numFmtId="182" fontId="4" fillId="34" borderId="12" xfId="58" applyNumberFormat="1" applyFont="1" applyFill="1" applyBorder="1" applyAlignment="1">
      <alignment horizontal="center" vertical="center"/>
    </xf>
    <xf numFmtId="179" fontId="4" fillId="0" borderId="10" xfId="58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179" fontId="5" fillId="34" borderId="0" xfId="58" applyFont="1" applyFill="1" applyAlignment="1">
      <alignment horizontal="center" vertical="center"/>
    </xf>
    <xf numFmtId="179" fontId="4" fillId="34" borderId="10" xfId="58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 wrapText="1"/>
    </xf>
    <xf numFmtId="179" fontId="4" fillId="0" borderId="0" xfId="58" applyFont="1" applyAlignment="1">
      <alignment horizontal="center" vertical="center"/>
    </xf>
    <xf numFmtId="192" fontId="4" fillId="34" borderId="12" xfId="58" applyNumberFormat="1" applyFont="1" applyFill="1" applyBorder="1" applyAlignment="1">
      <alignment horizontal="center" vertical="center"/>
    </xf>
    <xf numFmtId="4" fontId="4" fillId="34" borderId="12" xfId="58" applyNumberFormat="1" applyFont="1" applyFill="1" applyBorder="1" applyAlignment="1">
      <alignment horizontal="center" vertical="center"/>
    </xf>
    <xf numFmtId="4" fontId="4" fillId="0" borderId="10" xfId="58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79" fontId="4" fillId="0" borderId="12" xfId="58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0" fontId="4" fillId="34" borderId="10" xfId="58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4" fillId="34" borderId="10" xfId="58" applyFont="1" applyFill="1" applyBorder="1" applyAlignment="1">
      <alignment horizontal="center" vertical="center"/>
    </xf>
    <xf numFmtId="179" fontId="4" fillId="34" borderId="11" xfId="58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180" fontId="4" fillId="34" borderId="11" xfId="58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9" fontId="5" fillId="34" borderId="10" xfId="58" applyFont="1" applyFill="1" applyBorder="1" applyAlignment="1">
      <alignment horizontal="center" vertical="center"/>
    </xf>
    <xf numFmtId="179" fontId="5" fillId="34" borderId="11" xfId="58" applyFont="1" applyFill="1" applyBorder="1" applyAlignment="1">
      <alignment horizontal="center" vertical="center"/>
    </xf>
    <xf numFmtId="4" fontId="4" fillId="34" borderId="10" xfId="58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9" fontId="4" fillId="34" borderId="10" xfId="58" applyNumberFormat="1" applyFont="1" applyFill="1" applyBorder="1" applyAlignment="1">
      <alignment horizontal="center" vertical="center"/>
    </xf>
    <xf numFmtId="179" fontId="4" fillId="34" borderId="11" xfId="58" applyNumberFormat="1" applyFont="1" applyFill="1" applyBorder="1" applyAlignment="1">
      <alignment horizontal="center" vertical="center"/>
    </xf>
    <xf numFmtId="182" fontId="4" fillId="34" borderId="10" xfId="58" applyNumberFormat="1" applyFont="1" applyFill="1" applyBorder="1" applyAlignment="1">
      <alignment horizontal="center" vertical="center"/>
    </xf>
    <xf numFmtId="182" fontId="4" fillId="34" borderId="11" xfId="5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4" fontId="5" fillId="34" borderId="10" xfId="58" applyNumberFormat="1" applyFont="1" applyFill="1" applyBorder="1" applyAlignment="1">
      <alignment horizontal="center" vertical="center"/>
    </xf>
    <xf numFmtId="4" fontId="5" fillId="34" borderId="11" xfId="58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150" zoomScaleNormal="150" zoomScaleSheetLayoutView="150" workbookViewId="0" topLeftCell="K1">
      <selection activeCell="N9" sqref="N9"/>
    </sheetView>
  </sheetViews>
  <sheetFormatPr defaultColWidth="9.140625" defaultRowHeight="12.75"/>
  <cols>
    <col min="2" max="2" width="9.57421875" style="0" customWidth="1"/>
    <col min="7" max="7" width="9.7109375" style="0" customWidth="1"/>
    <col min="8" max="8" width="13.57421875" style="0" customWidth="1"/>
    <col min="9" max="9" width="5.421875" style="0" customWidth="1"/>
    <col min="10" max="10" width="8.57421875" style="0" customWidth="1"/>
    <col min="11" max="11" width="14.28125" style="0" customWidth="1"/>
    <col min="12" max="12" width="7.421875" style="0" customWidth="1"/>
    <col min="13" max="13" width="7.28125" style="0" customWidth="1"/>
    <col min="14" max="14" width="78.7109375" style="0" customWidth="1"/>
  </cols>
  <sheetData>
    <row r="1" spans="1:12" ht="12.75">
      <c r="A1" s="1"/>
      <c r="B1" s="1"/>
      <c r="C1" s="1"/>
      <c r="D1" s="1"/>
      <c r="E1" s="1"/>
      <c r="F1" s="1"/>
      <c r="G1" s="65"/>
      <c r="H1" s="65"/>
      <c r="I1" s="65"/>
      <c r="J1" s="65"/>
      <c r="K1" s="65"/>
      <c r="L1" s="65"/>
    </row>
    <row r="2" spans="1:10" ht="12.75">
      <c r="A2" s="1"/>
      <c r="B2" s="1"/>
      <c r="C2" s="1"/>
      <c r="D2" s="1"/>
      <c r="E2" s="1"/>
      <c r="F2" s="1"/>
      <c r="G2" s="65"/>
      <c r="H2" s="65"/>
      <c r="I2" s="65"/>
      <c r="J2" s="65"/>
    </row>
    <row r="3" spans="1:12" ht="12.75" customHeight="1">
      <c r="A3" s="115" t="s">
        <v>142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1.2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3.5" customHeight="1">
      <c r="A5" s="2"/>
      <c r="B5" s="2"/>
      <c r="C5" s="2"/>
      <c r="D5" s="2"/>
      <c r="E5" s="2"/>
      <c r="F5" s="2"/>
      <c r="G5" s="2"/>
      <c r="H5" s="2"/>
      <c r="I5" s="93"/>
      <c r="J5" s="93"/>
      <c r="K5" s="93" t="s">
        <v>113</v>
      </c>
      <c r="L5" s="93"/>
    </row>
    <row r="6" spans="1:14" ht="138.75" customHeight="1">
      <c r="A6" s="85" t="s">
        <v>17</v>
      </c>
      <c r="B6" s="86"/>
      <c r="C6" s="83" t="s">
        <v>18</v>
      </c>
      <c r="D6" s="94"/>
      <c r="E6" s="94"/>
      <c r="F6" s="94"/>
      <c r="G6" s="84"/>
      <c r="H6" s="15" t="s">
        <v>126</v>
      </c>
      <c r="I6" s="95" t="s">
        <v>127</v>
      </c>
      <c r="J6" s="96"/>
      <c r="K6" s="5" t="s">
        <v>143</v>
      </c>
      <c r="L6" s="14" t="s">
        <v>128</v>
      </c>
      <c r="M6" s="5" t="s">
        <v>129</v>
      </c>
      <c r="N6" s="5" t="s">
        <v>130</v>
      </c>
    </row>
    <row r="7" spans="1:14" ht="12.75">
      <c r="A7" s="87">
        <v>1</v>
      </c>
      <c r="B7" s="88"/>
      <c r="C7" s="87">
        <v>2</v>
      </c>
      <c r="D7" s="100"/>
      <c r="E7" s="100"/>
      <c r="F7" s="100"/>
      <c r="G7" s="88"/>
      <c r="H7" s="12">
        <v>3</v>
      </c>
      <c r="I7" s="89">
        <v>4</v>
      </c>
      <c r="J7" s="90"/>
      <c r="K7" s="6">
        <v>5</v>
      </c>
      <c r="L7" s="13">
        <v>6</v>
      </c>
      <c r="M7" s="16">
        <v>7</v>
      </c>
      <c r="N7" s="16">
        <v>8</v>
      </c>
    </row>
    <row r="8" spans="1:14" ht="14.25">
      <c r="A8" s="101" t="s">
        <v>62</v>
      </c>
      <c r="B8" s="102"/>
      <c r="C8" s="103" t="s">
        <v>10</v>
      </c>
      <c r="D8" s="104"/>
      <c r="E8" s="104"/>
      <c r="F8" s="104"/>
      <c r="G8" s="105"/>
      <c r="H8" s="21">
        <v>219218940</v>
      </c>
      <c r="I8" s="91">
        <v>220504952.6</v>
      </c>
      <c r="J8" s="92"/>
      <c r="K8" s="22">
        <v>225205875.34</v>
      </c>
      <c r="L8" s="23">
        <f aca="true" t="shared" si="0" ref="L8:L13">SUM(K8/I8*100)</f>
        <v>102.13188986667686</v>
      </c>
      <c r="M8" s="17">
        <v>102.73</v>
      </c>
      <c r="N8" s="41"/>
    </row>
    <row r="9" spans="1:14" ht="15">
      <c r="A9" s="81" t="s">
        <v>19</v>
      </c>
      <c r="B9" s="82"/>
      <c r="C9" s="97" t="s">
        <v>20</v>
      </c>
      <c r="D9" s="98"/>
      <c r="E9" s="98"/>
      <c r="F9" s="98"/>
      <c r="G9" s="99"/>
      <c r="H9" s="24">
        <v>197500000</v>
      </c>
      <c r="I9" s="54">
        <v>197126393.6</v>
      </c>
      <c r="J9" s="55"/>
      <c r="K9" s="25">
        <v>201978541.23</v>
      </c>
      <c r="L9" s="23">
        <f t="shared" si="0"/>
        <v>102.46143986169895</v>
      </c>
      <c r="M9" s="17">
        <v>102.27</v>
      </c>
      <c r="N9" s="41"/>
    </row>
    <row r="10" spans="1:14" ht="22.5" customHeight="1">
      <c r="A10" s="79" t="s">
        <v>21</v>
      </c>
      <c r="B10" s="80"/>
      <c r="C10" s="62" t="s">
        <v>22</v>
      </c>
      <c r="D10" s="63"/>
      <c r="E10" s="63"/>
      <c r="F10" s="63"/>
      <c r="G10" s="64"/>
      <c r="H10" s="19">
        <v>197500000</v>
      </c>
      <c r="I10" s="54">
        <v>197126393.6</v>
      </c>
      <c r="J10" s="55"/>
      <c r="K10" s="25">
        <v>201978541.23</v>
      </c>
      <c r="L10" s="23">
        <f t="shared" si="0"/>
        <v>102.46143986169895</v>
      </c>
      <c r="M10" s="17">
        <v>102.27</v>
      </c>
      <c r="N10" s="41" t="s">
        <v>210</v>
      </c>
    </row>
    <row r="11" spans="1:14" ht="42" customHeight="1">
      <c r="A11" s="73" t="s">
        <v>63</v>
      </c>
      <c r="B11" s="74"/>
      <c r="C11" s="59" t="s">
        <v>64</v>
      </c>
      <c r="D11" s="60"/>
      <c r="E11" s="60"/>
      <c r="F11" s="60"/>
      <c r="G11" s="61"/>
      <c r="H11" s="19">
        <v>11000000</v>
      </c>
      <c r="I11" s="54">
        <v>11000000</v>
      </c>
      <c r="J11" s="55"/>
      <c r="K11" s="25">
        <v>10448861.94</v>
      </c>
      <c r="L11" s="23">
        <f t="shared" si="0"/>
        <v>94.98965399999999</v>
      </c>
      <c r="M11" s="17">
        <v>94.99</v>
      </c>
      <c r="N11" s="41"/>
    </row>
    <row r="12" spans="1:14" ht="29.25" customHeight="1">
      <c r="A12" s="73" t="s">
        <v>65</v>
      </c>
      <c r="B12" s="74"/>
      <c r="C12" s="62" t="s">
        <v>66</v>
      </c>
      <c r="D12" s="63"/>
      <c r="E12" s="63"/>
      <c r="F12" s="63"/>
      <c r="G12" s="64"/>
      <c r="H12" s="19">
        <v>11000000</v>
      </c>
      <c r="I12" s="54">
        <v>11000000</v>
      </c>
      <c r="J12" s="55"/>
      <c r="K12" s="25">
        <v>10448861.94</v>
      </c>
      <c r="L12" s="23">
        <f t="shared" si="0"/>
        <v>94.98965399999999</v>
      </c>
      <c r="M12" s="17">
        <v>94.99</v>
      </c>
      <c r="N12" s="41" t="s">
        <v>181</v>
      </c>
    </row>
    <row r="13" spans="1:14" ht="15.75" customHeight="1">
      <c r="A13" s="79" t="s">
        <v>23</v>
      </c>
      <c r="B13" s="80"/>
      <c r="C13" s="59" t="s">
        <v>24</v>
      </c>
      <c r="D13" s="60"/>
      <c r="E13" s="60"/>
      <c r="F13" s="60"/>
      <c r="G13" s="61"/>
      <c r="H13" s="19">
        <v>2888500</v>
      </c>
      <c r="I13" s="75">
        <v>2916200</v>
      </c>
      <c r="J13" s="76"/>
      <c r="K13" s="25">
        <v>2835885.41</v>
      </c>
      <c r="L13" s="23">
        <f t="shared" si="0"/>
        <v>97.24591626088747</v>
      </c>
      <c r="M13" s="17">
        <v>98.18</v>
      </c>
      <c r="N13" s="41"/>
    </row>
    <row r="14" spans="1:14" ht="0" customHeight="1" hidden="1">
      <c r="A14" s="73" t="s">
        <v>56</v>
      </c>
      <c r="B14" s="74"/>
      <c r="C14" s="59" t="s">
        <v>57</v>
      </c>
      <c r="D14" s="60"/>
      <c r="E14" s="60"/>
      <c r="F14" s="60"/>
      <c r="G14" s="61"/>
      <c r="H14" s="19"/>
      <c r="I14" s="75">
        <v>0</v>
      </c>
      <c r="J14" s="76"/>
      <c r="K14" s="26"/>
      <c r="L14" s="27"/>
      <c r="M14" s="17"/>
      <c r="N14" s="41"/>
    </row>
    <row r="15" spans="1:14" ht="39.75" customHeight="1">
      <c r="A15" s="79" t="s">
        <v>25</v>
      </c>
      <c r="B15" s="80"/>
      <c r="C15" s="62" t="s">
        <v>55</v>
      </c>
      <c r="D15" s="63"/>
      <c r="E15" s="63"/>
      <c r="F15" s="63"/>
      <c r="G15" s="64"/>
      <c r="H15" s="19">
        <v>2700000</v>
      </c>
      <c r="I15" s="75">
        <v>2620500</v>
      </c>
      <c r="J15" s="76"/>
      <c r="K15" s="25">
        <v>2566251.94</v>
      </c>
      <c r="L15" s="23">
        <f>SUM(K15/I15*100)</f>
        <v>97.92985842396489</v>
      </c>
      <c r="M15" s="17">
        <v>95.05</v>
      </c>
      <c r="N15" s="41" t="s">
        <v>182</v>
      </c>
    </row>
    <row r="16" spans="1:14" ht="15.75" customHeight="1">
      <c r="A16" s="81" t="s">
        <v>26</v>
      </c>
      <c r="B16" s="82"/>
      <c r="C16" s="62" t="s">
        <v>3</v>
      </c>
      <c r="D16" s="63"/>
      <c r="E16" s="63"/>
      <c r="F16" s="63"/>
      <c r="G16" s="64"/>
      <c r="H16" s="19">
        <v>108500</v>
      </c>
      <c r="I16" s="54">
        <v>232700</v>
      </c>
      <c r="J16" s="55"/>
      <c r="K16" s="25">
        <v>232585.03</v>
      </c>
      <c r="L16" s="23">
        <f>SUM(K16/I16*100)</f>
        <v>99.95059303824667</v>
      </c>
      <c r="M16" s="17">
        <v>214.36</v>
      </c>
      <c r="N16" s="41" t="s">
        <v>208</v>
      </c>
    </row>
    <row r="17" spans="1:14" ht="35.25" customHeight="1">
      <c r="A17" s="106" t="s">
        <v>67</v>
      </c>
      <c r="B17" s="107"/>
      <c r="C17" s="62" t="s">
        <v>78</v>
      </c>
      <c r="D17" s="63"/>
      <c r="E17" s="63"/>
      <c r="F17" s="63"/>
      <c r="G17" s="64"/>
      <c r="H17" s="19">
        <v>80000</v>
      </c>
      <c r="I17" s="54">
        <v>63000</v>
      </c>
      <c r="J17" s="55"/>
      <c r="K17" s="25">
        <v>37048.44</v>
      </c>
      <c r="L17" s="23">
        <f>SUM(K17/I17*100)</f>
        <v>58.80704761904762</v>
      </c>
      <c r="M17" s="17">
        <v>46.31</v>
      </c>
      <c r="N17" s="41" t="s">
        <v>141</v>
      </c>
    </row>
    <row r="18" spans="1:14" ht="18" customHeight="1">
      <c r="A18" s="81" t="s">
        <v>27</v>
      </c>
      <c r="B18" s="82"/>
      <c r="C18" s="59" t="s">
        <v>28</v>
      </c>
      <c r="D18" s="60"/>
      <c r="E18" s="60"/>
      <c r="F18" s="60"/>
      <c r="G18" s="61"/>
      <c r="H18" s="19">
        <v>1500000</v>
      </c>
      <c r="I18" s="54">
        <v>1650000</v>
      </c>
      <c r="J18" s="55"/>
      <c r="K18" s="25">
        <v>1629134.79</v>
      </c>
      <c r="L18" s="23">
        <f>SUM(K18/I18*100)</f>
        <v>98.73544181818183</v>
      </c>
      <c r="M18" s="17">
        <v>108.61</v>
      </c>
      <c r="N18" s="41"/>
    </row>
    <row r="19" spans="1:14" ht="28.5" customHeight="1">
      <c r="A19" s="79" t="s">
        <v>30</v>
      </c>
      <c r="B19" s="80"/>
      <c r="C19" s="62" t="s">
        <v>29</v>
      </c>
      <c r="D19" s="63"/>
      <c r="E19" s="63"/>
      <c r="F19" s="63"/>
      <c r="G19" s="64"/>
      <c r="H19" s="19">
        <v>1500000</v>
      </c>
      <c r="I19" s="54">
        <v>1650000</v>
      </c>
      <c r="J19" s="55"/>
      <c r="K19" s="25">
        <v>1629134.79</v>
      </c>
      <c r="L19" s="23">
        <f>SUM(K19/I19*100)</f>
        <v>98.73544181818183</v>
      </c>
      <c r="M19" s="17">
        <v>108.61</v>
      </c>
      <c r="N19" s="41" t="s">
        <v>209</v>
      </c>
    </row>
    <row r="20" spans="1:14" ht="0" customHeight="1" hidden="1">
      <c r="A20" s="73" t="s">
        <v>32</v>
      </c>
      <c r="B20" s="74"/>
      <c r="C20" s="59" t="s">
        <v>31</v>
      </c>
      <c r="D20" s="60"/>
      <c r="E20" s="60"/>
      <c r="F20" s="60"/>
      <c r="G20" s="61"/>
      <c r="H20" s="19"/>
      <c r="I20" s="54">
        <v>0</v>
      </c>
      <c r="J20" s="55"/>
      <c r="K20" s="28"/>
      <c r="L20" s="29"/>
      <c r="M20" s="17"/>
      <c r="N20" s="41"/>
    </row>
    <row r="21" spans="1:14" ht="57.75" customHeight="1">
      <c r="A21" s="79" t="s">
        <v>33</v>
      </c>
      <c r="B21" s="80"/>
      <c r="C21" s="59" t="s">
        <v>34</v>
      </c>
      <c r="D21" s="60"/>
      <c r="E21" s="60"/>
      <c r="F21" s="60"/>
      <c r="G21" s="61"/>
      <c r="H21" s="19">
        <v>3144000</v>
      </c>
      <c r="I21" s="54">
        <v>5130000</v>
      </c>
      <c r="J21" s="55"/>
      <c r="K21" s="25">
        <v>5477117.29</v>
      </c>
      <c r="L21" s="23">
        <f aca="true" t="shared" si="1" ref="L21:L36">SUM(K21/I21*100)</f>
        <v>106.76641890838208</v>
      </c>
      <c r="M21" s="17">
        <v>174.21</v>
      </c>
      <c r="N21" s="41"/>
    </row>
    <row r="22" spans="1:14" ht="43.5" customHeight="1" hidden="1">
      <c r="A22" s="83" t="s">
        <v>110</v>
      </c>
      <c r="B22" s="84"/>
      <c r="C22" s="62" t="s">
        <v>111</v>
      </c>
      <c r="D22" s="63"/>
      <c r="E22" s="63"/>
      <c r="F22" s="63"/>
      <c r="G22" s="64"/>
      <c r="H22" s="19"/>
      <c r="I22" s="77">
        <v>0</v>
      </c>
      <c r="J22" s="78"/>
      <c r="K22" s="30">
        <v>0</v>
      </c>
      <c r="L22" s="23" t="e">
        <f t="shared" si="1"/>
        <v>#DIV/0!</v>
      </c>
      <c r="M22" s="17"/>
      <c r="N22" s="41"/>
    </row>
    <row r="23" spans="1:14" ht="76.5" customHeight="1">
      <c r="A23" s="73" t="s">
        <v>124</v>
      </c>
      <c r="B23" s="74"/>
      <c r="C23" s="62" t="s">
        <v>125</v>
      </c>
      <c r="D23" s="63"/>
      <c r="E23" s="63"/>
      <c r="F23" s="63"/>
      <c r="G23" s="64"/>
      <c r="H23" s="19">
        <v>4000</v>
      </c>
      <c r="I23" s="54">
        <v>0</v>
      </c>
      <c r="J23" s="55"/>
      <c r="K23" s="25">
        <v>0</v>
      </c>
      <c r="L23" s="23"/>
      <c r="M23" s="17"/>
      <c r="N23" s="41" t="s">
        <v>183</v>
      </c>
    </row>
    <row r="24" spans="1:14" ht="90.75" customHeight="1">
      <c r="A24" s="79" t="s">
        <v>35</v>
      </c>
      <c r="B24" s="80"/>
      <c r="C24" s="62" t="s">
        <v>36</v>
      </c>
      <c r="D24" s="63"/>
      <c r="E24" s="63"/>
      <c r="F24" s="63"/>
      <c r="G24" s="64"/>
      <c r="H24" s="19">
        <v>2830000</v>
      </c>
      <c r="I24" s="54">
        <v>4780000</v>
      </c>
      <c r="J24" s="55"/>
      <c r="K24" s="25">
        <v>5119506.47</v>
      </c>
      <c r="L24" s="23">
        <f t="shared" si="1"/>
        <v>107.10264581589956</v>
      </c>
      <c r="M24" s="17">
        <v>180.9</v>
      </c>
      <c r="N24" s="41" t="s">
        <v>184</v>
      </c>
    </row>
    <row r="25" spans="1:14" ht="23.25" customHeight="1" hidden="1">
      <c r="A25" s="81" t="s">
        <v>37</v>
      </c>
      <c r="B25" s="82"/>
      <c r="C25" s="62" t="s">
        <v>38</v>
      </c>
      <c r="D25" s="63"/>
      <c r="E25" s="63"/>
      <c r="F25" s="63"/>
      <c r="G25" s="64"/>
      <c r="H25" s="19"/>
      <c r="I25" s="52">
        <v>0</v>
      </c>
      <c r="J25" s="58"/>
      <c r="K25" s="28">
        <v>0</v>
      </c>
      <c r="L25" s="31" t="e">
        <f t="shared" si="1"/>
        <v>#DIV/0!</v>
      </c>
      <c r="M25" s="17"/>
      <c r="N25" s="41"/>
    </row>
    <row r="26" spans="1:14" ht="75.75" customHeight="1">
      <c r="A26" s="79" t="s">
        <v>84</v>
      </c>
      <c r="B26" s="80"/>
      <c r="C26" s="62" t="s">
        <v>94</v>
      </c>
      <c r="D26" s="63"/>
      <c r="E26" s="63"/>
      <c r="F26" s="63"/>
      <c r="G26" s="64"/>
      <c r="H26" s="19">
        <v>310000</v>
      </c>
      <c r="I26" s="54">
        <v>350000</v>
      </c>
      <c r="J26" s="55"/>
      <c r="K26" s="25">
        <v>357610.82</v>
      </c>
      <c r="L26" s="23">
        <f t="shared" si="1"/>
        <v>102.17452</v>
      </c>
      <c r="M26" s="17">
        <v>115.36</v>
      </c>
      <c r="N26" s="41" t="s">
        <v>185</v>
      </c>
    </row>
    <row r="27" spans="1:14" ht="28.5" customHeight="1">
      <c r="A27" s="81" t="s">
        <v>39</v>
      </c>
      <c r="B27" s="82"/>
      <c r="C27" s="59" t="s">
        <v>40</v>
      </c>
      <c r="D27" s="60"/>
      <c r="E27" s="60"/>
      <c r="F27" s="60"/>
      <c r="G27" s="61"/>
      <c r="H27" s="19">
        <v>271440</v>
      </c>
      <c r="I27" s="54">
        <v>40300</v>
      </c>
      <c r="J27" s="55"/>
      <c r="K27" s="25">
        <v>38631.57</v>
      </c>
      <c r="L27" s="23">
        <f t="shared" si="1"/>
        <v>95.85997518610422</v>
      </c>
      <c r="M27" s="17">
        <v>14.23</v>
      </c>
      <c r="N27" s="41"/>
    </row>
    <row r="28" spans="1:14" ht="60" customHeight="1">
      <c r="A28" s="79" t="s">
        <v>41</v>
      </c>
      <c r="B28" s="80"/>
      <c r="C28" s="62" t="s">
        <v>0</v>
      </c>
      <c r="D28" s="63"/>
      <c r="E28" s="63"/>
      <c r="F28" s="63"/>
      <c r="G28" s="64"/>
      <c r="H28" s="19">
        <v>271440</v>
      </c>
      <c r="I28" s="54">
        <v>40300</v>
      </c>
      <c r="J28" s="55"/>
      <c r="K28" s="25">
        <v>38631.57</v>
      </c>
      <c r="L28" s="23">
        <f t="shared" si="1"/>
        <v>95.85997518610422</v>
      </c>
      <c r="M28" s="17">
        <v>14.23</v>
      </c>
      <c r="N28" s="41" t="s">
        <v>140</v>
      </c>
    </row>
    <row r="29" spans="1:14" ht="46.5" customHeight="1">
      <c r="A29" s="73" t="s">
        <v>58</v>
      </c>
      <c r="B29" s="74"/>
      <c r="C29" s="59" t="s">
        <v>59</v>
      </c>
      <c r="D29" s="60"/>
      <c r="E29" s="60"/>
      <c r="F29" s="60"/>
      <c r="G29" s="61"/>
      <c r="H29" s="19">
        <v>15000</v>
      </c>
      <c r="I29" s="54">
        <v>38059</v>
      </c>
      <c r="J29" s="55"/>
      <c r="K29" s="25">
        <v>38059</v>
      </c>
      <c r="L29" s="23">
        <f t="shared" si="1"/>
        <v>100</v>
      </c>
      <c r="M29" s="17">
        <v>253.73</v>
      </c>
      <c r="N29" s="41"/>
    </row>
    <row r="30" spans="1:14" ht="56.25" customHeight="1">
      <c r="A30" s="73" t="s">
        <v>158</v>
      </c>
      <c r="B30" s="128"/>
      <c r="C30" s="59" t="s">
        <v>159</v>
      </c>
      <c r="D30" s="50"/>
      <c r="E30" s="50"/>
      <c r="F30" s="50"/>
      <c r="G30" s="51"/>
      <c r="H30" s="19">
        <v>0</v>
      </c>
      <c r="I30" s="54">
        <v>33309</v>
      </c>
      <c r="J30" s="53"/>
      <c r="K30" s="26">
        <v>33309</v>
      </c>
      <c r="L30" s="43">
        <f t="shared" si="1"/>
        <v>100</v>
      </c>
      <c r="M30" s="17"/>
      <c r="N30" s="41" t="s">
        <v>186</v>
      </c>
    </row>
    <row r="31" spans="1:14" ht="37.5" customHeight="1">
      <c r="A31" s="73" t="s">
        <v>60</v>
      </c>
      <c r="B31" s="74"/>
      <c r="C31" s="62" t="s">
        <v>61</v>
      </c>
      <c r="D31" s="63"/>
      <c r="E31" s="63"/>
      <c r="F31" s="63"/>
      <c r="G31" s="64"/>
      <c r="H31" s="19">
        <v>15000</v>
      </c>
      <c r="I31" s="54">
        <v>4750</v>
      </c>
      <c r="J31" s="55"/>
      <c r="K31" s="25">
        <v>4750</v>
      </c>
      <c r="L31" s="23">
        <f t="shared" si="1"/>
        <v>100</v>
      </c>
      <c r="M31" s="17">
        <v>31.67</v>
      </c>
      <c r="N31" s="41" t="s">
        <v>187</v>
      </c>
    </row>
    <row r="32" spans="1:14" ht="25.5" customHeight="1">
      <c r="A32" s="79" t="s">
        <v>42</v>
      </c>
      <c r="B32" s="80"/>
      <c r="C32" s="59" t="s">
        <v>43</v>
      </c>
      <c r="D32" s="60"/>
      <c r="E32" s="60"/>
      <c r="F32" s="60"/>
      <c r="G32" s="61"/>
      <c r="H32" s="19">
        <v>1700000</v>
      </c>
      <c r="I32" s="54">
        <v>2001000</v>
      </c>
      <c r="J32" s="55"/>
      <c r="K32" s="25">
        <v>2000381.91</v>
      </c>
      <c r="L32" s="23">
        <f t="shared" si="1"/>
        <v>99.96911094452773</v>
      </c>
      <c r="M32" s="17">
        <v>117.67</v>
      </c>
      <c r="N32" s="41"/>
    </row>
    <row r="33" spans="1:14" ht="65.25" customHeight="1" hidden="1">
      <c r="A33" s="73" t="s">
        <v>44</v>
      </c>
      <c r="B33" s="74"/>
      <c r="C33" s="62" t="s">
        <v>95</v>
      </c>
      <c r="D33" s="63"/>
      <c r="E33" s="63"/>
      <c r="F33" s="63"/>
      <c r="G33" s="64"/>
      <c r="H33" s="19"/>
      <c r="I33" s="54">
        <v>0</v>
      </c>
      <c r="J33" s="55"/>
      <c r="K33" s="25">
        <v>0</v>
      </c>
      <c r="L33" s="23" t="e">
        <f t="shared" si="1"/>
        <v>#DIV/0!</v>
      </c>
      <c r="M33" s="17"/>
      <c r="N33" s="41"/>
    </row>
    <row r="34" spans="1:14" ht="75" customHeight="1">
      <c r="A34" s="73" t="s">
        <v>44</v>
      </c>
      <c r="B34" s="128"/>
      <c r="C34" s="62" t="s">
        <v>153</v>
      </c>
      <c r="D34" s="50"/>
      <c r="E34" s="50"/>
      <c r="F34" s="50"/>
      <c r="G34" s="51"/>
      <c r="H34" s="19">
        <v>1500000</v>
      </c>
      <c r="I34" s="71">
        <v>0</v>
      </c>
      <c r="J34" s="53"/>
      <c r="K34" s="39">
        <v>0</v>
      </c>
      <c r="L34" s="40"/>
      <c r="M34" s="17"/>
      <c r="N34" s="41" t="s">
        <v>139</v>
      </c>
    </row>
    <row r="35" spans="1:14" ht="50.25" customHeight="1">
      <c r="A35" s="73" t="s">
        <v>45</v>
      </c>
      <c r="B35" s="74"/>
      <c r="C35" s="62" t="s">
        <v>46</v>
      </c>
      <c r="D35" s="63"/>
      <c r="E35" s="63"/>
      <c r="F35" s="63"/>
      <c r="G35" s="64"/>
      <c r="H35" s="19">
        <v>200000</v>
      </c>
      <c r="I35" s="54">
        <v>2001000</v>
      </c>
      <c r="J35" s="55"/>
      <c r="K35" s="25">
        <v>1860418.79</v>
      </c>
      <c r="L35" s="23">
        <f t="shared" si="1"/>
        <v>92.97445227386308</v>
      </c>
      <c r="M35" s="17">
        <v>930.21</v>
      </c>
      <c r="N35" s="41" t="s">
        <v>188</v>
      </c>
    </row>
    <row r="36" spans="1:14" ht="21.75" customHeight="1">
      <c r="A36" s="73" t="s">
        <v>47</v>
      </c>
      <c r="B36" s="74"/>
      <c r="C36" s="59" t="s">
        <v>48</v>
      </c>
      <c r="D36" s="60"/>
      <c r="E36" s="60"/>
      <c r="F36" s="60"/>
      <c r="G36" s="61"/>
      <c r="H36" s="19">
        <v>1200000</v>
      </c>
      <c r="I36" s="54">
        <v>603000</v>
      </c>
      <c r="J36" s="55"/>
      <c r="K36" s="25">
        <v>759262.05</v>
      </c>
      <c r="L36" s="23">
        <f t="shared" si="1"/>
        <v>125.91410447761196</v>
      </c>
      <c r="M36" s="17">
        <v>63.27</v>
      </c>
      <c r="N36" s="42" t="s">
        <v>189</v>
      </c>
    </row>
    <row r="37" spans="1:14" ht="15" customHeight="1" hidden="1">
      <c r="A37" s="8" t="s">
        <v>79</v>
      </c>
      <c r="B37" s="9"/>
      <c r="C37" s="59" t="s">
        <v>80</v>
      </c>
      <c r="D37" s="60"/>
      <c r="E37" s="60"/>
      <c r="F37" s="60"/>
      <c r="G37" s="61"/>
      <c r="H37" s="20"/>
      <c r="I37" s="77">
        <f>SUM(I38:J39)</f>
        <v>0</v>
      </c>
      <c r="J37" s="78"/>
      <c r="K37" s="25">
        <f>SUM(K38:K39)</f>
        <v>0</v>
      </c>
      <c r="L37" s="23">
        <v>0</v>
      </c>
      <c r="M37" s="17"/>
      <c r="N37" s="41"/>
    </row>
    <row r="38" spans="1:14" ht="14.25" customHeight="1" hidden="1">
      <c r="A38" s="106" t="s">
        <v>98</v>
      </c>
      <c r="B38" s="107"/>
      <c r="C38" s="59" t="s">
        <v>99</v>
      </c>
      <c r="D38" s="60"/>
      <c r="E38" s="60"/>
      <c r="F38" s="60"/>
      <c r="G38" s="61"/>
      <c r="H38" s="20"/>
      <c r="I38" s="77">
        <v>0</v>
      </c>
      <c r="J38" s="78"/>
      <c r="K38" s="25">
        <v>0</v>
      </c>
      <c r="L38" s="23">
        <v>0</v>
      </c>
      <c r="M38" s="17"/>
      <c r="N38" s="41"/>
    </row>
    <row r="39" spans="1:14" ht="14.25" customHeight="1" hidden="1">
      <c r="A39" s="81" t="s">
        <v>81</v>
      </c>
      <c r="B39" s="82"/>
      <c r="C39" s="62" t="s">
        <v>82</v>
      </c>
      <c r="D39" s="63"/>
      <c r="E39" s="63"/>
      <c r="F39" s="63"/>
      <c r="G39" s="64"/>
      <c r="H39" s="20"/>
      <c r="I39" s="54">
        <v>0</v>
      </c>
      <c r="J39" s="55"/>
      <c r="K39" s="30">
        <v>0</v>
      </c>
      <c r="L39" s="29">
        <v>0</v>
      </c>
      <c r="M39" s="17"/>
      <c r="N39" s="41"/>
    </row>
    <row r="40" spans="1:14" ht="15.75" customHeight="1">
      <c r="A40" s="81" t="s">
        <v>49</v>
      </c>
      <c r="B40" s="82"/>
      <c r="C40" s="116" t="s">
        <v>50</v>
      </c>
      <c r="D40" s="117"/>
      <c r="E40" s="117"/>
      <c r="F40" s="117"/>
      <c r="G40" s="118"/>
      <c r="H40" s="32">
        <v>325237814.96</v>
      </c>
      <c r="I40" s="69">
        <v>403877701.4</v>
      </c>
      <c r="J40" s="70"/>
      <c r="K40" s="22">
        <v>381040153.22</v>
      </c>
      <c r="L40" s="23">
        <f aca="true" t="shared" si="2" ref="L40:L48">SUM(K40/I40*100)</f>
        <v>94.34542979202962</v>
      </c>
      <c r="M40" s="17">
        <v>117.16</v>
      </c>
      <c r="N40" s="41"/>
    </row>
    <row r="41" spans="1:14" ht="27" customHeight="1">
      <c r="A41" s="106" t="s">
        <v>51</v>
      </c>
      <c r="B41" s="107"/>
      <c r="C41" s="59" t="s">
        <v>2</v>
      </c>
      <c r="D41" s="60"/>
      <c r="E41" s="60"/>
      <c r="F41" s="60"/>
      <c r="G41" s="61"/>
      <c r="H41" s="19">
        <v>325237814.96</v>
      </c>
      <c r="I41" s="69">
        <v>403877701.4</v>
      </c>
      <c r="J41" s="70"/>
      <c r="K41" s="33">
        <v>380540153.22</v>
      </c>
      <c r="L41" s="23">
        <f t="shared" si="2"/>
        <v>94.22162993918634</v>
      </c>
      <c r="M41" s="17">
        <v>117</v>
      </c>
      <c r="N41" s="41"/>
    </row>
    <row r="42" spans="1:14" ht="25.5" customHeight="1">
      <c r="A42" s="106" t="s">
        <v>100</v>
      </c>
      <c r="B42" s="107"/>
      <c r="C42" s="59" t="s">
        <v>4</v>
      </c>
      <c r="D42" s="60"/>
      <c r="E42" s="60"/>
      <c r="F42" s="60"/>
      <c r="G42" s="61"/>
      <c r="H42" s="19">
        <v>8259837.94</v>
      </c>
      <c r="I42" s="69">
        <v>27987471.3</v>
      </c>
      <c r="J42" s="70"/>
      <c r="K42" s="22">
        <v>27987471.3</v>
      </c>
      <c r="L42" s="23">
        <f t="shared" si="2"/>
        <v>100</v>
      </c>
      <c r="M42" s="17">
        <v>338.84</v>
      </c>
      <c r="N42" s="41"/>
    </row>
    <row r="43" spans="1:14" ht="18" customHeight="1" hidden="1">
      <c r="A43" s="44" t="s">
        <v>52</v>
      </c>
      <c r="B43" s="108"/>
      <c r="C43" s="66" t="s">
        <v>5</v>
      </c>
      <c r="D43" s="67"/>
      <c r="E43" s="67"/>
      <c r="F43" s="67"/>
      <c r="G43" s="68"/>
      <c r="H43" s="19"/>
      <c r="I43" s="54">
        <v>0</v>
      </c>
      <c r="J43" s="55"/>
      <c r="K43" s="25"/>
      <c r="L43" s="23" t="e">
        <f t="shared" si="2"/>
        <v>#DIV/0!</v>
      </c>
      <c r="M43" s="17"/>
      <c r="N43" s="41"/>
    </row>
    <row r="44" spans="1:14" ht="44.25" customHeight="1">
      <c r="A44" s="44" t="s">
        <v>101</v>
      </c>
      <c r="B44" s="108"/>
      <c r="C44" s="59" t="s">
        <v>15</v>
      </c>
      <c r="D44" s="60"/>
      <c r="E44" s="60"/>
      <c r="F44" s="60"/>
      <c r="G44" s="61"/>
      <c r="H44" s="19">
        <v>8259837.94</v>
      </c>
      <c r="I44" s="54">
        <v>27552471.3</v>
      </c>
      <c r="J44" s="55"/>
      <c r="K44" s="25">
        <v>27552471.3</v>
      </c>
      <c r="L44" s="23">
        <f t="shared" si="2"/>
        <v>100</v>
      </c>
      <c r="M44" s="17">
        <v>333.57</v>
      </c>
      <c r="N44" s="41" t="s">
        <v>138</v>
      </c>
    </row>
    <row r="45" spans="1:14" ht="121.5" customHeight="1">
      <c r="A45" s="44" t="s">
        <v>160</v>
      </c>
      <c r="B45" s="45"/>
      <c r="C45" s="59" t="s">
        <v>161</v>
      </c>
      <c r="D45" s="50"/>
      <c r="E45" s="50"/>
      <c r="F45" s="50"/>
      <c r="G45" s="51"/>
      <c r="H45" s="19"/>
      <c r="I45" s="54">
        <v>435000</v>
      </c>
      <c r="J45" s="53"/>
      <c r="K45" s="25">
        <v>435000</v>
      </c>
      <c r="L45" s="23">
        <f t="shared" si="2"/>
        <v>100</v>
      </c>
      <c r="M45" s="17"/>
      <c r="N45" s="41" t="s">
        <v>190</v>
      </c>
    </row>
    <row r="46" spans="1:14" ht="24.75" customHeight="1">
      <c r="A46" s="44" t="s">
        <v>102</v>
      </c>
      <c r="B46" s="108"/>
      <c r="C46" s="59" t="s">
        <v>13</v>
      </c>
      <c r="D46" s="60"/>
      <c r="E46" s="60"/>
      <c r="F46" s="60"/>
      <c r="G46" s="61"/>
      <c r="H46" s="19">
        <v>21964414.18</v>
      </c>
      <c r="I46" s="69">
        <v>79084655.21</v>
      </c>
      <c r="J46" s="70"/>
      <c r="K46" s="22">
        <v>71716102.37</v>
      </c>
      <c r="L46" s="23">
        <f t="shared" si="2"/>
        <v>90.68270220002394</v>
      </c>
      <c r="M46" s="17">
        <v>326.51</v>
      </c>
      <c r="N46" s="41"/>
    </row>
    <row r="47" spans="1:14" ht="55.5" customHeight="1">
      <c r="A47" s="44" t="s">
        <v>132</v>
      </c>
      <c r="B47" s="127"/>
      <c r="C47" s="62" t="s">
        <v>144</v>
      </c>
      <c r="D47" s="47"/>
      <c r="E47" s="47"/>
      <c r="F47" s="47"/>
      <c r="G47" s="48"/>
      <c r="H47" s="19">
        <v>2943306.2</v>
      </c>
      <c r="I47" s="71">
        <v>2943306.2</v>
      </c>
      <c r="J47" s="72"/>
      <c r="K47" s="39">
        <v>2909900.2</v>
      </c>
      <c r="L47" s="40">
        <f t="shared" si="2"/>
        <v>98.86501784965492</v>
      </c>
      <c r="M47" s="17">
        <v>98.87</v>
      </c>
      <c r="N47" s="41" t="s">
        <v>191</v>
      </c>
    </row>
    <row r="48" spans="1:14" ht="114" customHeight="1">
      <c r="A48" s="44" t="s">
        <v>162</v>
      </c>
      <c r="B48" s="45"/>
      <c r="C48" s="62" t="s">
        <v>164</v>
      </c>
      <c r="D48" s="50"/>
      <c r="E48" s="50"/>
      <c r="F48" s="50"/>
      <c r="G48" s="51"/>
      <c r="H48" s="19"/>
      <c r="I48" s="71">
        <v>10856443</v>
      </c>
      <c r="J48" s="53"/>
      <c r="K48" s="39">
        <v>8271419.83</v>
      </c>
      <c r="L48" s="40">
        <f t="shared" si="2"/>
        <v>76.18904119885308</v>
      </c>
      <c r="M48" s="17"/>
      <c r="N48" s="41" t="s">
        <v>192</v>
      </c>
    </row>
    <row r="49" spans="1:14" ht="78.75" customHeight="1">
      <c r="A49" s="44" t="s">
        <v>163</v>
      </c>
      <c r="B49" s="45"/>
      <c r="C49" s="62" t="s">
        <v>165</v>
      </c>
      <c r="D49" s="50"/>
      <c r="E49" s="50"/>
      <c r="F49" s="50"/>
      <c r="G49" s="51"/>
      <c r="H49" s="19"/>
      <c r="I49" s="71">
        <v>3837700.36</v>
      </c>
      <c r="J49" s="53"/>
      <c r="K49" s="39">
        <v>2923277.69</v>
      </c>
      <c r="L49" s="40">
        <v>76.17</v>
      </c>
      <c r="M49" s="17"/>
      <c r="N49" s="41" t="s">
        <v>192</v>
      </c>
    </row>
    <row r="50" spans="1:14" ht="30" customHeight="1">
      <c r="A50" s="44" t="s">
        <v>123</v>
      </c>
      <c r="B50" s="45"/>
      <c r="C50" s="62" t="s">
        <v>166</v>
      </c>
      <c r="D50" s="50"/>
      <c r="E50" s="50"/>
      <c r="F50" s="50"/>
      <c r="G50" s="51"/>
      <c r="H50" s="19"/>
      <c r="I50" s="71">
        <v>149147.74</v>
      </c>
      <c r="J50" s="53"/>
      <c r="K50" s="39">
        <v>149147.74</v>
      </c>
      <c r="L50" s="40">
        <v>100</v>
      </c>
      <c r="M50" s="17"/>
      <c r="N50" s="41" t="s">
        <v>192</v>
      </c>
    </row>
    <row r="51" spans="1:14" ht="54" customHeight="1">
      <c r="A51" s="44" t="s">
        <v>123</v>
      </c>
      <c r="B51" s="108"/>
      <c r="C51" s="62" t="s">
        <v>145</v>
      </c>
      <c r="D51" s="63"/>
      <c r="E51" s="63"/>
      <c r="F51" s="63"/>
      <c r="G51" s="64"/>
      <c r="H51" s="19">
        <v>601721</v>
      </c>
      <c r="I51" s="54">
        <v>601721</v>
      </c>
      <c r="J51" s="55"/>
      <c r="K51" s="25">
        <v>601721</v>
      </c>
      <c r="L51" s="23">
        <f aca="true" t="shared" si="3" ref="L51:L57">SUM(K51/I51*100)</f>
        <v>100</v>
      </c>
      <c r="M51" s="17">
        <v>100</v>
      </c>
      <c r="N51" s="41"/>
    </row>
    <row r="52" spans="1:14" ht="37.5" customHeight="1">
      <c r="A52" s="44" t="s">
        <v>114</v>
      </c>
      <c r="B52" s="108"/>
      <c r="C52" s="62" t="s">
        <v>115</v>
      </c>
      <c r="D52" s="63"/>
      <c r="E52" s="63"/>
      <c r="F52" s="63"/>
      <c r="G52" s="64"/>
      <c r="H52" s="19">
        <v>1369399</v>
      </c>
      <c r="I52" s="54">
        <v>1369399</v>
      </c>
      <c r="J52" s="55"/>
      <c r="K52" s="25">
        <v>1369399</v>
      </c>
      <c r="L52" s="23">
        <f t="shared" si="3"/>
        <v>100</v>
      </c>
      <c r="M52" s="17">
        <v>100</v>
      </c>
      <c r="N52" s="41"/>
    </row>
    <row r="53" spans="1:14" ht="25.5" customHeight="1">
      <c r="A53" s="44" t="s">
        <v>103</v>
      </c>
      <c r="B53" s="108"/>
      <c r="C53" s="59" t="s">
        <v>12</v>
      </c>
      <c r="D53" s="60"/>
      <c r="E53" s="60"/>
      <c r="F53" s="60"/>
      <c r="G53" s="61"/>
      <c r="H53" s="19">
        <v>17049987.98</v>
      </c>
      <c r="I53" s="54">
        <v>59326937.41</v>
      </c>
      <c r="J53" s="55"/>
      <c r="K53" s="25">
        <v>55491236.91</v>
      </c>
      <c r="L53" s="23">
        <f t="shared" si="3"/>
        <v>93.53463929295386</v>
      </c>
      <c r="M53" s="17">
        <v>325.46</v>
      </c>
      <c r="N53" s="41"/>
    </row>
    <row r="54" spans="1:14" ht="48.75" customHeight="1">
      <c r="A54" s="89"/>
      <c r="B54" s="90"/>
      <c r="C54" s="66" t="s">
        <v>116</v>
      </c>
      <c r="D54" s="67"/>
      <c r="E54" s="67"/>
      <c r="F54" s="67"/>
      <c r="G54" s="68"/>
      <c r="H54" s="19">
        <v>149247.45</v>
      </c>
      <c r="I54" s="54">
        <v>149247.45</v>
      </c>
      <c r="J54" s="55"/>
      <c r="K54" s="25">
        <v>149247.45</v>
      </c>
      <c r="L54" s="23">
        <f t="shared" si="3"/>
        <v>100</v>
      </c>
      <c r="M54" s="17">
        <v>100</v>
      </c>
      <c r="N54" s="41"/>
    </row>
    <row r="55" spans="1:14" ht="36" customHeight="1">
      <c r="A55" s="3"/>
      <c r="B55" s="4"/>
      <c r="C55" s="66" t="s">
        <v>146</v>
      </c>
      <c r="D55" s="67"/>
      <c r="E55" s="67"/>
      <c r="F55" s="67"/>
      <c r="G55" s="68"/>
      <c r="H55" s="19">
        <v>2903698.8</v>
      </c>
      <c r="I55" s="54">
        <v>0</v>
      </c>
      <c r="J55" s="55"/>
      <c r="K55" s="25">
        <v>0</v>
      </c>
      <c r="L55" s="23"/>
      <c r="M55" s="17"/>
      <c r="N55" s="41" t="s">
        <v>193</v>
      </c>
    </row>
    <row r="56" spans="1:14" ht="38.25" customHeight="1">
      <c r="A56" s="3"/>
      <c r="B56" s="4"/>
      <c r="C56" s="66" t="s">
        <v>86</v>
      </c>
      <c r="D56" s="67"/>
      <c r="E56" s="67"/>
      <c r="F56" s="67"/>
      <c r="G56" s="68"/>
      <c r="H56" s="19"/>
      <c r="I56" s="54">
        <v>44902919.04</v>
      </c>
      <c r="J56" s="55"/>
      <c r="K56" s="25">
        <v>41067219.3</v>
      </c>
      <c r="L56" s="23">
        <f t="shared" si="3"/>
        <v>91.45779423252391</v>
      </c>
      <c r="M56" s="17"/>
      <c r="N56" s="41" t="s">
        <v>192</v>
      </c>
    </row>
    <row r="57" spans="1:14" ht="51.75" customHeight="1">
      <c r="A57" s="3"/>
      <c r="B57" s="4"/>
      <c r="C57" s="66" t="s">
        <v>117</v>
      </c>
      <c r="D57" s="67"/>
      <c r="E57" s="67"/>
      <c r="F57" s="67"/>
      <c r="G57" s="68"/>
      <c r="H57" s="19"/>
      <c r="I57" s="54">
        <v>13000000</v>
      </c>
      <c r="J57" s="55"/>
      <c r="K57" s="25">
        <v>13000000</v>
      </c>
      <c r="L57" s="23">
        <f t="shared" si="3"/>
        <v>100</v>
      </c>
      <c r="M57" s="17"/>
      <c r="N57" s="41" t="s">
        <v>194</v>
      </c>
    </row>
    <row r="58" spans="1:14" ht="38.25" customHeight="1">
      <c r="A58" s="89"/>
      <c r="B58" s="90"/>
      <c r="C58" s="66" t="s">
        <v>118</v>
      </c>
      <c r="D58" s="67"/>
      <c r="E58" s="67"/>
      <c r="F58" s="67"/>
      <c r="G58" s="68"/>
      <c r="H58" s="19">
        <v>997041.73</v>
      </c>
      <c r="I58" s="54">
        <v>34430</v>
      </c>
      <c r="J58" s="55"/>
      <c r="K58" s="25">
        <v>34429.24</v>
      </c>
      <c r="L58" s="23">
        <f>SUM(K58/I58*100)</f>
        <v>99.99779262271275</v>
      </c>
      <c r="M58" s="17">
        <v>3.45</v>
      </c>
      <c r="N58" s="41" t="s">
        <v>133</v>
      </c>
    </row>
    <row r="59" spans="1:14" ht="38.25" customHeight="1">
      <c r="A59" s="10"/>
      <c r="B59" s="11"/>
      <c r="C59" s="66" t="s">
        <v>167</v>
      </c>
      <c r="D59" s="67"/>
      <c r="E59" s="67"/>
      <c r="F59" s="67"/>
      <c r="G59" s="68"/>
      <c r="H59" s="19"/>
      <c r="I59" s="54">
        <v>740340.92</v>
      </c>
      <c r="J59" s="55"/>
      <c r="K59" s="25">
        <v>740340.92</v>
      </c>
      <c r="L59" s="23">
        <f>SUM(K59/I59*100)</f>
        <v>100</v>
      </c>
      <c r="M59" s="17"/>
      <c r="N59" s="41" t="s">
        <v>195</v>
      </c>
    </row>
    <row r="60" spans="1:14" ht="48" customHeight="1">
      <c r="A60" s="10"/>
      <c r="B60" s="11"/>
      <c r="C60" s="66" t="s">
        <v>168</v>
      </c>
      <c r="D60" s="67"/>
      <c r="E60" s="67"/>
      <c r="F60" s="67"/>
      <c r="G60" s="68"/>
      <c r="H60" s="19"/>
      <c r="I60" s="54">
        <v>500000</v>
      </c>
      <c r="J60" s="55"/>
      <c r="K60" s="25">
        <v>500000</v>
      </c>
      <c r="L60" s="23">
        <f>SUM(K60/I60*100)</f>
        <v>100</v>
      </c>
      <c r="M60" s="17"/>
      <c r="N60" s="41" t="s">
        <v>137</v>
      </c>
    </row>
    <row r="61" spans="1:14" ht="82.5" customHeight="1">
      <c r="A61" s="10"/>
      <c r="B61" s="11"/>
      <c r="C61" s="66" t="s">
        <v>147</v>
      </c>
      <c r="D61" s="67"/>
      <c r="E61" s="67"/>
      <c r="F61" s="67"/>
      <c r="G61" s="68"/>
      <c r="H61" s="19">
        <v>13000000</v>
      </c>
      <c r="I61" s="54"/>
      <c r="J61" s="55"/>
      <c r="K61" s="25"/>
      <c r="L61" s="23"/>
      <c r="M61" s="17"/>
      <c r="N61" s="41" t="s">
        <v>196</v>
      </c>
    </row>
    <row r="62" spans="1:14" ht="27.75" customHeight="1">
      <c r="A62" s="106" t="s">
        <v>104</v>
      </c>
      <c r="B62" s="107"/>
      <c r="C62" s="59" t="s">
        <v>6</v>
      </c>
      <c r="D62" s="60"/>
      <c r="E62" s="60"/>
      <c r="F62" s="60"/>
      <c r="G62" s="61"/>
      <c r="H62" s="32">
        <v>294933162.84</v>
      </c>
      <c r="I62" s="69">
        <v>290161779.89</v>
      </c>
      <c r="J62" s="70"/>
      <c r="K62" s="22">
        <v>274751111.19</v>
      </c>
      <c r="L62" s="34">
        <f>SUM(K62/I62*100)</f>
        <v>94.68893914772575</v>
      </c>
      <c r="M62" s="17">
        <v>93.16</v>
      </c>
      <c r="N62" s="41"/>
    </row>
    <row r="63" spans="1:14" ht="19.5" customHeight="1" hidden="1">
      <c r="A63" s="106" t="s">
        <v>53</v>
      </c>
      <c r="B63" s="107"/>
      <c r="C63" s="59" t="s">
        <v>14</v>
      </c>
      <c r="D63" s="60"/>
      <c r="E63" s="60"/>
      <c r="F63" s="60"/>
      <c r="G63" s="61"/>
      <c r="H63" s="19"/>
      <c r="I63" s="75">
        <v>0</v>
      </c>
      <c r="J63" s="76"/>
      <c r="K63" s="26"/>
      <c r="L63" s="35"/>
      <c r="M63" s="17"/>
      <c r="N63" s="41"/>
    </row>
    <row r="64" spans="1:14" ht="32.25" customHeight="1">
      <c r="A64" s="106" t="s">
        <v>96</v>
      </c>
      <c r="B64" s="107"/>
      <c r="C64" s="66" t="s">
        <v>7</v>
      </c>
      <c r="D64" s="67"/>
      <c r="E64" s="67"/>
      <c r="F64" s="67"/>
      <c r="G64" s="68"/>
      <c r="H64" s="19">
        <v>1922010</v>
      </c>
      <c r="I64" s="54">
        <v>2100383</v>
      </c>
      <c r="J64" s="55"/>
      <c r="K64" s="25">
        <v>2100383</v>
      </c>
      <c r="L64" s="34">
        <f>SUM(K64/I64*100)</f>
        <v>100</v>
      </c>
      <c r="M64" s="17">
        <v>109.28</v>
      </c>
      <c r="N64" s="41" t="s">
        <v>197</v>
      </c>
    </row>
    <row r="65" spans="1:14" ht="47.25" customHeight="1">
      <c r="A65" s="106" t="s">
        <v>97</v>
      </c>
      <c r="B65" s="107"/>
      <c r="C65" s="66" t="s">
        <v>131</v>
      </c>
      <c r="D65" s="67"/>
      <c r="E65" s="67"/>
      <c r="F65" s="67"/>
      <c r="G65" s="68"/>
      <c r="H65" s="19">
        <v>12878</v>
      </c>
      <c r="I65" s="54">
        <v>12878</v>
      </c>
      <c r="J65" s="55"/>
      <c r="K65" s="25">
        <v>12878</v>
      </c>
      <c r="L65" s="34">
        <f>SUM(K65/I65*100)</f>
        <v>100</v>
      </c>
      <c r="M65" s="17">
        <v>100</v>
      </c>
      <c r="N65" s="41"/>
    </row>
    <row r="66" spans="1:14" ht="38.25" customHeight="1">
      <c r="A66" s="106" t="s">
        <v>105</v>
      </c>
      <c r="B66" s="107"/>
      <c r="C66" s="66" t="s">
        <v>16</v>
      </c>
      <c r="D66" s="67"/>
      <c r="E66" s="67"/>
      <c r="F66" s="67"/>
      <c r="G66" s="68"/>
      <c r="H66" s="19">
        <v>1263976</v>
      </c>
      <c r="I66" s="54"/>
      <c r="J66" s="55"/>
      <c r="K66" s="25"/>
      <c r="L66" s="34"/>
      <c r="M66" s="17"/>
      <c r="N66" s="41" t="s">
        <v>207</v>
      </c>
    </row>
    <row r="67" spans="1:14" ht="0" customHeight="1" hidden="1">
      <c r="A67" s="73" t="s">
        <v>54</v>
      </c>
      <c r="B67" s="74"/>
      <c r="C67" s="66" t="s">
        <v>11</v>
      </c>
      <c r="D67" s="67"/>
      <c r="E67" s="67"/>
      <c r="F67" s="67"/>
      <c r="G67" s="68"/>
      <c r="H67" s="19"/>
      <c r="I67" s="52">
        <v>0</v>
      </c>
      <c r="J67" s="58"/>
      <c r="K67" s="26"/>
      <c r="L67" s="35"/>
      <c r="M67" s="17"/>
      <c r="N67" s="41"/>
    </row>
    <row r="68" spans="1:14" ht="32.25" customHeight="1">
      <c r="A68" s="44" t="s">
        <v>106</v>
      </c>
      <c r="B68" s="108"/>
      <c r="C68" s="109" t="s">
        <v>9</v>
      </c>
      <c r="D68" s="110"/>
      <c r="E68" s="110"/>
      <c r="F68" s="110"/>
      <c r="G68" s="111"/>
      <c r="H68" s="36">
        <v>288931083.84</v>
      </c>
      <c r="I68" s="54">
        <v>282452058.55</v>
      </c>
      <c r="J68" s="55"/>
      <c r="K68" s="25">
        <v>268933057.62</v>
      </c>
      <c r="L68" s="34">
        <f>SUM(K68/I68*100)</f>
        <v>95.21370068980862</v>
      </c>
      <c r="M68" s="17">
        <v>93.08</v>
      </c>
      <c r="N68" s="41"/>
    </row>
    <row r="69" spans="1:14" ht="14.25" customHeight="1">
      <c r="A69" s="3"/>
      <c r="B69" s="4"/>
      <c r="C69" s="109" t="s">
        <v>68</v>
      </c>
      <c r="D69" s="110"/>
      <c r="E69" s="110"/>
      <c r="F69" s="110"/>
      <c r="G69" s="111"/>
      <c r="H69" s="36"/>
      <c r="I69" s="54"/>
      <c r="J69" s="55"/>
      <c r="K69" s="25"/>
      <c r="L69" s="34"/>
      <c r="M69" s="17"/>
      <c r="N69" s="41"/>
    </row>
    <row r="70" spans="1:14" ht="44.25" customHeight="1">
      <c r="A70" s="3"/>
      <c r="B70" s="4"/>
      <c r="C70" s="49" t="s">
        <v>69</v>
      </c>
      <c r="D70" s="56"/>
      <c r="E70" s="56"/>
      <c r="F70" s="56"/>
      <c r="G70" s="57"/>
      <c r="H70" s="36">
        <v>11839650</v>
      </c>
      <c r="I70" s="54">
        <v>11839650</v>
      </c>
      <c r="J70" s="55"/>
      <c r="K70" s="25">
        <v>11839650</v>
      </c>
      <c r="L70" s="34">
        <f aca="true" t="shared" si="4" ref="L70:L98">SUM(K70/I70*100)</f>
        <v>100</v>
      </c>
      <c r="M70" s="17">
        <v>100</v>
      </c>
      <c r="N70" s="41"/>
    </row>
    <row r="71" spans="1:14" ht="42" customHeight="1">
      <c r="A71" s="3"/>
      <c r="B71" s="4"/>
      <c r="C71" s="119" t="s">
        <v>70</v>
      </c>
      <c r="D71" s="120"/>
      <c r="E71" s="120"/>
      <c r="F71" s="120"/>
      <c r="G71" s="121"/>
      <c r="H71" s="19">
        <v>129488968</v>
      </c>
      <c r="I71" s="54">
        <v>131354449</v>
      </c>
      <c r="J71" s="55"/>
      <c r="K71" s="25">
        <v>131354449</v>
      </c>
      <c r="L71" s="34">
        <f t="shared" si="4"/>
        <v>100</v>
      </c>
      <c r="M71" s="17">
        <v>101.44</v>
      </c>
      <c r="N71" s="41" t="s">
        <v>206</v>
      </c>
    </row>
    <row r="72" spans="1:14" ht="45" customHeight="1">
      <c r="A72" s="3"/>
      <c r="B72" s="4"/>
      <c r="C72" s="49" t="s">
        <v>119</v>
      </c>
      <c r="D72" s="56"/>
      <c r="E72" s="56"/>
      <c r="F72" s="56"/>
      <c r="G72" s="57"/>
      <c r="H72" s="36">
        <v>26416229</v>
      </c>
      <c r="I72" s="54">
        <v>10137900</v>
      </c>
      <c r="J72" s="55"/>
      <c r="K72" s="26">
        <v>8370933</v>
      </c>
      <c r="L72" s="34">
        <f t="shared" si="4"/>
        <v>82.57068031840915</v>
      </c>
      <c r="M72" s="17">
        <v>31.69</v>
      </c>
      <c r="N72" s="41" t="s">
        <v>205</v>
      </c>
    </row>
    <row r="73" spans="1:14" ht="46.5" customHeight="1">
      <c r="A73" s="3"/>
      <c r="B73" s="4"/>
      <c r="C73" s="49" t="s">
        <v>74</v>
      </c>
      <c r="D73" s="56"/>
      <c r="E73" s="56"/>
      <c r="F73" s="56"/>
      <c r="G73" s="57"/>
      <c r="H73" s="36">
        <v>39602019</v>
      </c>
      <c r="I73" s="54">
        <v>39602019</v>
      </c>
      <c r="J73" s="55"/>
      <c r="K73" s="25">
        <v>39602019</v>
      </c>
      <c r="L73" s="34">
        <f t="shared" si="4"/>
        <v>100</v>
      </c>
      <c r="M73" s="17">
        <v>100</v>
      </c>
      <c r="N73" s="41"/>
    </row>
    <row r="74" spans="1:14" ht="51.75" customHeight="1">
      <c r="A74" s="3"/>
      <c r="B74" s="4"/>
      <c r="C74" s="49" t="s">
        <v>75</v>
      </c>
      <c r="D74" s="56"/>
      <c r="E74" s="56"/>
      <c r="F74" s="56"/>
      <c r="G74" s="57"/>
      <c r="H74" s="36">
        <v>1893058</v>
      </c>
      <c r="I74" s="54">
        <v>519984.45</v>
      </c>
      <c r="J74" s="55"/>
      <c r="K74" s="25">
        <v>519984.45</v>
      </c>
      <c r="L74" s="34">
        <f t="shared" si="4"/>
        <v>100</v>
      </c>
      <c r="M74" s="17">
        <v>27.47</v>
      </c>
      <c r="N74" s="41" t="s">
        <v>204</v>
      </c>
    </row>
    <row r="75" spans="1:14" ht="33.75" customHeight="1">
      <c r="A75" s="3"/>
      <c r="B75" s="4"/>
      <c r="C75" s="49" t="s">
        <v>71</v>
      </c>
      <c r="D75" s="56"/>
      <c r="E75" s="56"/>
      <c r="F75" s="56"/>
      <c r="G75" s="57"/>
      <c r="H75" s="36">
        <v>748087</v>
      </c>
      <c r="I75" s="52">
        <v>748087</v>
      </c>
      <c r="J75" s="58"/>
      <c r="K75" s="25">
        <v>748087</v>
      </c>
      <c r="L75" s="34">
        <f t="shared" si="4"/>
        <v>100</v>
      </c>
      <c r="M75" s="17">
        <v>100</v>
      </c>
      <c r="N75" s="41"/>
    </row>
    <row r="76" spans="1:14" ht="42.75" customHeight="1">
      <c r="A76" s="3"/>
      <c r="B76" s="4"/>
      <c r="C76" s="49" t="s">
        <v>76</v>
      </c>
      <c r="D76" s="56"/>
      <c r="E76" s="56"/>
      <c r="F76" s="56"/>
      <c r="G76" s="57"/>
      <c r="H76" s="36">
        <v>1167127</v>
      </c>
      <c r="I76" s="54">
        <v>1167127</v>
      </c>
      <c r="J76" s="55"/>
      <c r="K76" s="26">
        <v>1167127</v>
      </c>
      <c r="L76" s="34">
        <f t="shared" si="4"/>
        <v>100</v>
      </c>
      <c r="M76" s="17">
        <v>100</v>
      </c>
      <c r="N76" s="41"/>
    </row>
    <row r="77" spans="1:14" ht="36" customHeight="1">
      <c r="A77" s="3"/>
      <c r="B77" s="4"/>
      <c r="C77" s="49" t="s">
        <v>72</v>
      </c>
      <c r="D77" s="56"/>
      <c r="E77" s="56"/>
      <c r="F77" s="56"/>
      <c r="G77" s="57"/>
      <c r="H77" s="36">
        <v>774981</v>
      </c>
      <c r="I77" s="54">
        <v>774981</v>
      </c>
      <c r="J77" s="55"/>
      <c r="K77" s="25">
        <v>774981</v>
      </c>
      <c r="L77" s="34">
        <f t="shared" si="4"/>
        <v>100</v>
      </c>
      <c r="M77" s="17">
        <v>100</v>
      </c>
      <c r="N77" s="41"/>
    </row>
    <row r="78" spans="1:14" ht="56.25" customHeight="1">
      <c r="A78" s="3"/>
      <c r="B78" s="4"/>
      <c r="C78" s="49" t="s">
        <v>73</v>
      </c>
      <c r="D78" s="56"/>
      <c r="E78" s="56"/>
      <c r="F78" s="56"/>
      <c r="G78" s="57"/>
      <c r="H78" s="36">
        <v>3707.84</v>
      </c>
      <c r="I78" s="54">
        <v>3707.84</v>
      </c>
      <c r="J78" s="55"/>
      <c r="K78" s="25">
        <v>3707.84</v>
      </c>
      <c r="L78" s="34">
        <f t="shared" si="4"/>
        <v>100</v>
      </c>
      <c r="M78" s="17">
        <v>100</v>
      </c>
      <c r="N78" s="41"/>
    </row>
    <row r="79" spans="1:14" ht="45.75" customHeight="1">
      <c r="A79" s="3"/>
      <c r="B79" s="4"/>
      <c r="C79" s="49" t="s">
        <v>148</v>
      </c>
      <c r="D79" s="56"/>
      <c r="E79" s="56"/>
      <c r="F79" s="56"/>
      <c r="G79" s="57"/>
      <c r="H79" s="36">
        <v>233018</v>
      </c>
      <c r="I79" s="54">
        <v>207695</v>
      </c>
      <c r="J79" s="55"/>
      <c r="K79" s="25">
        <v>0</v>
      </c>
      <c r="L79" s="34">
        <f t="shared" si="4"/>
        <v>0</v>
      </c>
      <c r="M79" s="17"/>
      <c r="N79" s="41" t="s">
        <v>136</v>
      </c>
    </row>
    <row r="80" spans="1:14" ht="45.75" customHeight="1">
      <c r="A80" s="3"/>
      <c r="B80" s="4"/>
      <c r="C80" s="49" t="s">
        <v>112</v>
      </c>
      <c r="D80" s="56"/>
      <c r="E80" s="56"/>
      <c r="F80" s="56"/>
      <c r="G80" s="57"/>
      <c r="H80" s="36">
        <v>1600000</v>
      </c>
      <c r="I80" s="54">
        <v>1598980.02</v>
      </c>
      <c r="J80" s="55"/>
      <c r="K80" s="25">
        <v>1403160.04</v>
      </c>
      <c r="L80" s="34">
        <f t="shared" si="4"/>
        <v>87.75344422377461</v>
      </c>
      <c r="M80" s="17">
        <v>87.7</v>
      </c>
      <c r="N80" s="41" t="s">
        <v>135</v>
      </c>
    </row>
    <row r="81" spans="1:14" ht="69.75" customHeight="1">
      <c r="A81" s="3"/>
      <c r="B81" s="4"/>
      <c r="C81" s="49" t="s">
        <v>120</v>
      </c>
      <c r="D81" s="56"/>
      <c r="E81" s="56"/>
      <c r="F81" s="56"/>
      <c r="G81" s="57"/>
      <c r="H81" s="36">
        <v>3223</v>
      </c>
      <c r="I81" s="54">
        <v>3223</v>
      </c>
      <c r="J81" s="55"/>
      <c r="K81" s="25">
        <v>0</v>
      </c>
      <c r="L81" s="23">
        <f t="shared" si="4"/>
        <v>0</v>
      </c>
      <c r="M81" s="17"/>
      <c r="N81" s="41" t="s">
        <v>134</v>
      </c>
    </row>
    <row r="82" spans="1:14" ht="38.25" customHeight="1">
      <c r="A82" s="44"/>
      <c r="B82" s="45"/>
      <c r="C82" s="49" t="s">
        <v>156</v>
      </c>
      <c r="D82" s="50"/>
      <c r="E82" s="50"/>
      <c r="F82" s="50"/>
      <c r="G82" s="51"/>
      <c r="H82" s="36">
        <v>1819318</v>
      </c>
      <c r="I82" s="54">
        <v>1819318</v>
      </c>
      <c r="J82" s="53"/>
      <c r="K82" s="25">
        <v>1819318</v>
      </c>
      <c r="L82" s="23">
        <f t="shared" si="4"/>
        <v>100</v>
      </c>
      <c r="M82" s="17">
        <v>100</v>
      </c>
      <c r="N82" s="41"/>
    </row>
    <row r="83" spans="1:14" ht="51" customHeight="1">
      <c r="A83" s="44"/>
      <c r="B83" s="45"/>
      <c r="C83" s="49" t="s">
        <v>157</v>
      </c>
      <c r="D83" s="50"/>
      <c r="E83" s="50"/>
      <c r="F83" s="50"/>
      <c r="G83" s="51"/>
      <c r="H83" s="36">
        <v>45567770</v>
      </c>
      <c r="I83" s="54">
        <v>44480480</v>
      </c>
      <c r="J83" s="53"/>
      <c r="K83" s="25">
        <v>43903432.84</v>
      </c>
      <c r="L83" s="23">
        <f t="shared" si="4"/>
        <v>98.70269574429054</v>
      </c>
      <c r="M83" s="17">
        <v>96.35</v>
      </c>
      <c r="N83" s="41" t="s">
        <v>203</v>
      </c>
    </row>
    <row r="84" spans="1:14" ht="51" customHeight="1">
      <c r="A84" s="3"/>
      <c r="B84" s="4"/>
      <c r="C84" s="109" t="s">
        <v>149</v>
      </c>
      <c r="D84" s="110"/>
      <c r="E84" s="110"/>
      <c r="F84" s="110"/>
      <c r="G84" s="111"/>
      <c r="H84" s="36">
        <v>27773928</v>
      </c>
      <c r="I84" s="54">
        <v>38194457.24</v>
      </c>
      <c r="J84" s="55"/>
      <c r="K84" s="25">
        <v>27426208.45</v>
      </c>
      <c r="L84" s="23">
        <f>SUM(K84/I84*100)</f>
        <v>71.80677624940115</v>
      </c>
      <c r="M84" s="17">
        <v>98.75</v>
      </c>
      <c r="N84" s="41" t="s">
        <v>202</v>
      </c>
    </row>
    <row r="85" spans="1:14" ht="73.5" customHeight="1">
      <c r="A85" s="44" t="s">
        <v>107</v>
      </c>
      <c r="B85" s="108"/>
      <c r="C85" s="109" t="s">
        <v>83</v>
      </c>
      <c r="D85" s="110"/>
      <c r="E85" s="110"/>
      <c r="F85" s="110"/>
      <c r="G85" s="111"/>
      <c r="H85" s="36">
        <v>2035737</v>
      </c>
      <c r="I85" s="54">
        <v>740982.34</v>
      </c>
      <c r="J85" s="55"/>
      <c r="K85" s="25">
        <v>740982.34</v>
      </c>
      <c r="L85" s="23">
        <f t="shared" si="4"/>
        <v>100</v>
      </c>
      <c r="M85" s="17">
        <v>36.4</v>
      </c>
      <c r="N85" s="41" t="s">
        <v>201</v>
      </c>
    </row>
    <row r="86" spans="1:14" ht="45.75" customHeight="1" hidden="1">
      <c r="A86" s="44" t="s">
        <v>121</v>
      </c>
      <c r="B86" s="108"/>
      <c r="C86" s="109" t="s">
        <v>122</v>
      </c>
      <c r="D86" s="110"/>
      <c r="E86" s="110"/>
      <c r="F86" s="110"/>
      <c r="G86" s="111"/>
      <c r="H86" s="36"/>
      <c r="I86" s="54">
        <v>0</v>
      </c>
      <c r="J86" s="55"/>
      <c r="K86" s="25">
        <v>0</v>
      </c>
      <c r="L86" s="23" t="e">
        <f t="shared" si="4"/>
        <v>#DIV/0!</v>
      </c>
      <c r="M86" s="17"/>
      <c r="N86" s="41"/>
    </row>
    <row r="87" spans="1:14" ht="14.25" customHeight="1" hidden="1">
      <c r="A87" s="44" t="s">
        <v>108</v>
      </c>
      <c r="B87" s="108"/>
      <c r="C87" s="109" t="s">
        <v>8</v>
      </c>
      <c r="D87" s="110"/>
      <c r="E87" s="110"/>
      <c r="F87" s="110"/>
      <c r="G87" s="111"/>
      <c r="H87" s="36"/>
      <c r="I87" s="54">
        <f>SUM(I88:J91)</f>
        <v>0</v>
      </c>
      <c r="J87" s="55"/>
      <c r="K87" s="30">
        <f>SUM(K91)</f>
        <v>0</v>
      </c>
      <c r="L87" s="23" t="e">
        <f t="shared" si="4"/>
        <v>#DIV/0!</v>
      </c>
      <c r="M87" s="17"/>
      <c r="N87" s="41"/>
    </row>
    <row r="88" spans="1:14" ht="4.5" customHeight="1" hidden="1">
      <c r="A88" s="44"/>
      <c r="B88" s="108"/>
      <c r="C88" s="109"/>
      <c r="D88" s="110"/>
      <c r="E88" s="110"/>
      <c r="F88" s="110"/>
      <c r="G88" s="111"/>
      <c r="H88" s="36"/>
      <c r="I88" s="54"/>
      <c r="J88" s="55"/>
      <c r="K88" s="30"/>
      <c r="L88" s="23" t="e">
        <f t="shared" si="4"/>
        <v>#DIV/0!</v>
      </c>
      <c r="M88" s="17"/>
      <c r="N88" s="41"/>
    </row>
    <row r="89" spans="1:14" ht="0.75" customHeight="1" hidden="1">
      <c r="A89" s="44" t="s">
        <v>87</v>
      </c>
      <c r="B89" s="108"/>
      <c r="C89" s="109" t="s">
        <v>89</v>
      </c>
      <c r="D89" s="110"/>
      <c r="E89" s="110"/>
      <c r="F89" s="110"/>
      <c r="G89" s="111"/>
      <c r="H89" s="36"/>
      <c r="I89" s="54"/>
      <c r="J89" s="55"/>
      <c r="K89" s="30"/>
      <c r="L89" s="23" t="e">
        <f t="shared" si="4"/>
        <v>#DIV/0!</v>
      </c>
      <c r="M89" s="17"/>
      <c r="N89" s="41"/>
    </row>
    <row r="90" spans="1:14" ht="16.5" customHeight="1" hidden="1">
      <c r="A90" s="44" t="s">
        <v>88</v>
      </c>
      <c r="B90" s="108"/>
      <c r="C90" s="109" t="s">
        <v>90</v>
      </c>
      <c r="D90" s="110"/>
      <c r="E90" s="110"/>
      <c r="F90" s="110"/>
      <c r="G90" s="111"/>
      <c r="H90" s="36"/>
      <c r="I90" s="54"/>
      <c r="J90" s="55"/>
      <c r="K90" s="30"/>
      <c r="L90" s="23" t="e">
        <f t="shared" si="4"/>
        <v>#DIV/0!</v>
      </c>
      <c r="M90" s="17"/>
      <c r="N90" s="41"/>
    </row>
    <row r="91" spans="1:14" ht="9" customHeight="1" hidden="1">
      <c r="A91" s="44" t="s">
        <v>109</v>
      </c>
      <c r="B91" s="108"/>
      <c r="C91" s="109" t="s">
        <v>77</v>
      </c>
      <c r="D91" s="110"/>
      <c r="E91" s="110"/>
      <c r="F91" s="110"/>
      <c r="G91" s="111"/>
      <c r="H91" s="36"/>
      <c r="I91" s="54">
        <v>0</v>
      </c>
      <c r="J91" s="55"/>
      <c r="K91" s="30">
        <v>0</v>
      </c>
      <c r="L91" s="23" t="e">
        <f t="shared" si="4"/>
        <v>#DIV/0!</v>
      </c>
      <c r="M91" s="17"/>
      <c r="N91" s="41"/>
    </row>
    <row r="92" spans="1:14" ht="58.5" customHeight="1">
      <c r="A92" s="44" t="s">
        <v>169</v>
      </c>
      <c r="B92" s="45"/>
      <c r="C92" s="109" t="s">
        <v>170</v>
      </c>
      <c r="D92" s="50"/>
      <c r="E92" s="50"/>
      <c r="F92" s="50"/>
      <c r="G92" s="51"/>
      <c r="H92" s="36"/>
      <c r="I92" s="54">
        <v>4088000</v>
      </c>
      <c r="J92" s="53"/>
      <c r="K92" s="39">
        <v>2402710.8</v>
      </c>
      <c r="L92" s="23">
        <v>58.77</v>
      </c>
      <c r="M92" s="17"/>
      <c r="N92" s="41" t="s">
        <v>199</v>
      </c>
    </row>
    <row r="93" spans="1:14" ht="37.5" customHeight="1">
      <c r="A93" s="44" t="s">
        <v>154</v>
      </c>
      <c r="B93" s="45"/>
      <c r="C93" s="109" t="s">
        <v>155</v>
      </c>
      <c r="D93" s="50"/>
      <c r="E93" s="50"/>
      <c r="F93" s="50"/>
      <c r="G93" s="51"/>
      <c r="H93" s="36">
        <v>767478</v>
      </c>
      <c r="I93" s="54">
        <v>767478</v>
      </c>
      <c r="J93" s="53"/>
      <c r="K93" s="39">
        <v>561099.43</v>
      </c>
      <c r="L93" s="23">
        <v>73.11</v>
      </c>
      <c r="M93" s="17">
        <v>73.11</v>
      </c>
      <c r="N93" s="41" t="s">
        <v>200</v>
      </c>
    </row>
    <row r="94" spans="1:14" ht="13.5" customHeight="1">
      <c r="A94" s="44" t="s">
        <v>150</v>
      </c>
      <c r="B94" s="108"/>
      <c r="C94" s="122" t="s">
        <v>8</v>
      </c>
      <c r="D94" s="123"/>
      <c r="E94" s="123"/>
      <c r="F94" s="123"/>
      <c r="G94" s="124"/>
      <c r="H94" s="36">
        <v>80400</v>
      </c>
      <c r="I94" s="54">
        <v>6643795</v>
      </c>
      <c r="J94" s="55"/>
      <c r="K94" s="25">
        <v>6086308.36</v>
      </c>
      <c r="L94" s="23">
        <f t="shared" si="4"/>
        <v>91.6089126771672</v>
      </c>
      <c r="M94" s="17">
        <v>7570.04</v>
      </c>
      <c r="N94" s="41"/>
    </row>
    <row r="95" spans="1:14" ht="58.5" customHeight="1">
      <c r="A95" s="44" t="s">
        <v>171</v>
      </c>
      <c r="B95" s="45"/>
      <c r="C95" s="109" t="s">
        <v>174</v>
      </c>
      <c r="D95" s="125"/>
      <c r="E95" s="125"/>
      <c r="F95" s="125"/>
      <c r="G95" s="126"/>
      <c r="H95" s="36"/>
      <c r="I95" s="54">
        <v>4374720</v>
      </c>
      <c r="J95" s="53"/>
      <c r="K95" s="25">
        <v>3817233.36</v>
      </c>
      <c r="L95" s="23">
        <v>87.26</v>
      </c>
      <c r="M95" s="17"/>
      <c r="N95" s="41" t="s">
        <v>199</v>
      </c>
    </row>
    <row r="96" spans="1:14" ht="39.75" customHeight="1">
      <c r="A96" s="44" t="s">
        <v>172</v>
      </c>
      <c r="B96" s="45"/>
      <c r="C96" s="109" t="s">
        <v>175</v>
      </c>
      <c r="D96" s="125"/>
      <c r="E96" s="125"/>
      <c r="F96" s="125"/>
      <c r="G96" s="126"/>
      <c r="H96" s="36"/>
      <c r="I96" s="54">
        <v>124992</v>
      </c>
      <c r="J96" s="53"/>
      <c r="K96" s="25">
        <v>124992</v>
      </c>
      <c r="L96" s="23">
        <v>100</v>
      </c>
      <c r="M96" s="17"/>
      <c r="N96" s="41" t="s">
        <v>199</v>
      </c>
    </row>
    <row r="97" spans="1:14" ht="23.25" customHeight="1">
      <c r="A97" s="44" t="s">
        <v>173</v>
      </c>
      <c r="B97" s="45"/>
      <c r="C97" s="109" t="s">
        <v>176</v>
      </c>
      <c r="D97" s="125"/>
      <c r="E97" s="125"/>
      <c r="F97" s="125"/>
      <c r="G97" s="126"/>
      <c r="H97" s="36"/>
      <c r="I97" s="54">
        <v>2063683</v>
      </c>
      <c r="J97" s="53"/>
      <c r="K97" s="25">
        <v>2063683</v>
      </c>
      <c r="L97" s="23">
        <v>100</v>
      </c>
      <c r="M97" s="17"/>
      <c r="N97" s="41" t="s">
        <v>199</v>
      </c>
    </row>
    <row r="98" spans="1:14" ht="58.5" customHeight="1">
      <c r="A98" s="44" t="s">
        <v>151</v>
      </c>
      <c r="B98" s="108"/>
      <c r="C98" s="109" t="s">
        <v>152</v>
      </c>
      <c r="D98" s="110"/>
      <c r="E98" s="110"/>
      <c r="F98" s="110"/>
      <c r="G98" s="111"/>
      <c r="H98" s="36">
        <v>80400</v>
      </c>
      <c r="I98" s="54">
        <v>80400</v>
      </c>
      <c r="J98" s="55"/>
      <c r="K98" s="25">
        <v>80400</v>
      </c>
      <c r="L98" s="23">
        <f t="shared" si="4"/>
        <v>100</v>
      </c>
      <c r="M98" s="17">
        <v>100</v>
      </c>
      <c r="N98" s="41"/>
    </row>
    <row r="99" spans="1:14" ht="12.75" customHeight="1" hidden="1">
      <c r="A99" s="44" t="s">
        <v>91</v>
      </c>
      <c r="B99" s="108"/>
      <c r="C99" s="49" t="s">
        <v>93</v>
      </c>
      <c r="D99" s="56"/>
      <c r="E99" s="56"/>
      <c r="F99" s="56"/>
      <c r="G99" s="57"/>
      <c r="H99" s="36"/>
      <c r="I99" s="52">
        <v>0</v>
      </c>
      <c r="J99" s="58"/>
      <c r="K99" s="25"/>
      <c r="L99" s="37">
        <v>0</v>
      </c>
      <c r="M99" s="17"/>
      <c r="N99" s="41"/>
    </row>
    <row r="100" spans="1:14" ht="12.75" customHeight="1" hidden="1">
      <c r="A100" s="44" t="s">
        <v>92</v>
      </c>
      <c r="B100" s="108"/>
      <c r="C100" s="49" t="s">
        <v>85</v>
      </c>
      <c r="D100" s="56"/>
      <c r="E100" s="56"/>
      <c r="F100" s="56"/>
      <c r="G100" s="57"/>
      <c r="H100" s="36"/>
      <c r="I100" s="52">
        <v>0</v>
      </c>
      <c r="J100" s="58"/>
      <c r="K100" s="38"/>
      <c r="L100" s="23">
        <v>0</v>
      </c>
      <c r="M100" s="17"/>
      <c r="N100" s="41"/>
    </row>
    <row r="101" spans="1:14" ht="12.75" customHeight="1">
      <c r="A101" s="44" t="s">
        <v>177</v>
      </c>
      <c r="B101" s="45"/>
      <c r="C101" s="46" t="s">
        <v>179</v>
      </c>
      <c r="D101" s="47"/>
      <c r="E101" s="47"/>
      <c r="F101" s="47"/>
      <c r="G101" s="48"/>
      <c r="H101" s="36"/>
      <c r="I101" s="52"/>
      <c r="J101" s="53"/>
      <c r="K101" s="39">
        <v>500000</v>
      </c>
      <c r="L101" s="23"/>
      <c r="M101" s="17"/>
      <c r="N101" s="41"/>
    </row>
    <row r="102" spans="1:14" ht="19.5" customHeight="1">
      <c r="A102" s="44" t="s">
        <v>178</v>
      </c>
      <c r="B102" s="45"/>
      <c r="C102" s="49" t="s">
        <v>180</v>
      </c>
      <c r="D102" s="50"/>
      <c r="E102" s="50"/>
      <c r="F102" s="50"/>
      <c r="G102" s="51"/>
      <c r="H102" s="36"/>
      <c r="I102" s="52"/>
      <c r="J102" s="53"/>
      <c r="K102" s="39">
        <v>500000</v>
      </c>
      <c r="L102" s="23"/>
      <c r="M102" s="17"/>
      <c r="N102" s="41" t="s">
        <v>198</v>
      </c>
    </row>
    <row r="103" spans="1:14" ht="66" customHeight="1">
      <c r="A103" s="44" t="s">
        <v>91</v>
      </c>
      <c r="B103" s="45"/>
      <c r="C103" s="49" t="s">
        <v>93</v>
      </c>
      <c r="D103" s="50"/>
      <c r="E103" s="50"/>
      <c r="F103" s="50"/>
      <c r="G103" s="51"/>
      <c r="H103" s="36"/>
      <c r="I103" s="52"/>
      <c r="J103" s="53"/>
      <c r="K103" s="38"/>
      <c r="L103" s="23"/>
      <c r="M103" s="17"/>
      <c r="N103" s="41"/>
    </row>
    <row r="104" spans="1:14" ht="31.5" customHeight="1">
      <c r="A104" s="44" t="s">
        <v>92</v>
      </c>
      <c r="B104" s="45"/>
      <c r="C104" s="49" t="s">
        <v>85</v>
      </c>
      <c r="D104" s="50"/>
      <c r="E104" s="50"/>
      <c r="F104" s="50"/>
      <c r="G104" s="51"/>
      <c r="H104" s="36"/>
      <c r="I104" s="52"/>
      <c r="J104" s="53"/>
      <c r="K104" s="38">
        <v>-840</v>
      </c>
      <c r="L104" s="23"/>
      <c r="M104" s="17"/>
      <c r="N104" s="41"/>
    </row>
    <row r="105" spans="1:14" ht="17.25" customHeight="1">
      <c r="A105" s="87"/>
      <c r="B105" s="88"/>
      <c r="C105" s="112" t="s">
        <v>1</v>
      </c>
      <c r="D105" s="113"/>
      <c r="E105" s="113"/>
      <c r="F105" s="113"/>
      <c r="G105" s="114"/>
      <c r="H105" s="18">
        <v>544456754.96</v>
      </c>
      <c r="I105" s="69">
        <f>SUM(I8,I40)</f>
        <v>624382654</v>
      </c>
      <c r="J105" s="70"/>
      <c r="K105" s="22">
        <f>SUM(K8,K40)</f>
        <v>606246028.5600001</v>
      </c>
      <c r="L105" s="23">
        <f>SUM(K105/I105*100)</f>
        <v>97.09527077284886</v>
      </c>
      <c r="M105" s="17">
        <v>111.35</v>
      </c>
      <c r="N105" s="41"/>
    </row>
    <row r="106" ht="12.75">
      <c r="K106" s="7"/>
    </row>
  </sheetData>
  <sheetProtection/>
  <mergeCells count="284">
    <mergeCell ref="I48:J48"/>
    <mergeCell ref="I49:J49"/>
    <mergeCell ref="I50:J50"/>
    <mergeCell ref="A92:B92"/>
    <mergeCell ref="C92:G92"/>
    <mergeCell ref="I92:J92"/>
    <mergeCell ref="A48:B48"/>
    <mergeCell ref="C48:G48"/>
    <mergeCell ref="A49:B49"/>
    <mergeCell ref="A50:B50"/>
    <mergeCell ref="C49:G49"/>
    <mergeCell ref="C50:G50"/>
    <mergeCell ref="A93:B93"/>
    <mergeCell ref="C93:G93"/>
    <mergeCell ref="I93:J93"/>
    <mergeCell ref="A30:B30"/>
    <mergeCell ref="C30:G30"/>
    <mergeCell ref="I30:J30"/>
    <mergeCell ref="I34:J34"/>
    <mergeCell ref="A45:B45"/>
    <mergeCell ref="C45:G45"/>
    <mergeCell ref="I45:J45"/>
    <mergeCell ref="A83:B83"/>
    <mergeCell ref="C83:G83"/>
    <mergeCell ref="I83:J83"/>
    <mergeCell ref="A82:B82"/>
    <mergeCell ref="C82:G82"/>
    <mergeCell ref="I82:J82"/>
    <mergeCell ref="C62:G62"/>
    <mergeCell ref="C72:G72"/>
    <mergeCell ref="A86:B86"/>
    <mergeCell ref="C47:G47"/>
    <mergeCell ref="A47:B47"/>
    <mergeCell ref="A23:B23"/>
    <mergeCell ref="C23:G23"/>
    <mergeCell ref="I23:J23"/>
    <mergeCell ref="C29:G29"/>
    <mergeCell ref="A34:B34"/>
    <mergeCell ref="C34:G34"/>
    <mergeCell ref="A46:B46"/>
    <mergeCell ref="A94:B94"/>
    <mergeCell ref="A98:B98"/>
    <mergeCell ref="C94:G94"/>
    <mergeCell ref="C98:G98"/>
    <mergeCell ref="I94:J94"/>
    <mergeCell ref="I98:J98"/>
    <mergeCell ref="A97:B97"/>
    <mergeCell ref="C95:G95"/>
    <mergeCell ref="C96:G96"/>
    <mergeCell ref="C97:G97"/>
    <mergeCell ref="A90:B90"/>
    <mergeCell ref="A38:B38"/>
    <mergeCell ref="C38:G38"/>
    <mergeCell ref="C51:G51"/>
    <mergeCell ref="C46:G46"/>
    <mergeCell ref="C42:G42"/>
    <mergeCell ref="C52:G52"/>
    <mergeCell ref="A51:B51"/>
    <mergeCell ref="C41:G41"/>
    <mergeCell ref="A42:B42"/>
    <mergeCell ref="C40:G40"/>
    <mergeCell ref="A100:B100"/>
    <mergeCell ref="A99:B99"/>
    <mergeCell ref="C99:G99"/>
    <mergeCell ref="A68:B68"/>
    <mergeCell ref="C71:G71"/>
    <mergeCell ref="C70:G70"/>
    <mergeCell ref="A91:B91"/>
    <mergeCell ref="A89:B89"/>
    <mergeCell ref="C74:G74"/>
    <mergeCell ref="C85:G85"/>
    <mergeCell ref="A65:B65"/>
    <mergeCell ref="C53:G53"/>
    <mergeCell ref="A67:B67"/>
    <mergeCell ref="A66:B66"/>
    <mergeCell ref="A88:B88"/>
    <mergeCell ref="C84:G84"/>
    <mergeCell ref="C65:G65"/>
    <mergeCell ref="A58:B58"/>
    <mergeCell ref="C59:G59"/>
    <mergeCell ref="C90:G90"/>
    <mergeCell ref="I90:J90"/>
    <mergeCell ref="I86:J86"/>
    <mergeCell ref="I91:J91"/>
    <mergeCell ref="I87:J87"/>
    <mergeCell ref="C86:G86"/>
    <mergeCell ref="C91:G91"/>
    <mergeCell ref="C89:G89"/>
    <mergeCell ref="A3:L4"/>
    <mergeCell ref="C63:G63"/>
    <mergeCell ref="A63:B63"/>
    <mergeCell ref="I46:J46"/>
    <mergeCell ref="A62:B62"/>
    <mergeCell ref="I26:J26"/>
    <mergeCell ref="I44:J44"/>
    <mergeCell ref="A54:B54"/>
    <mergeCell ref="K5:L5"/>
    <mergeCell ref="A53:B53"/>
    <mergeCell ref="C64:G64"/>
    <mergeCell ref="C55:G55"/>
    <mergeCell ref="C56:G56"/>
    <mergeCell ref="C61:G61"/>
    <mergeCell ref="I71:J71"/>
    <mergeCell ref="I64:J64"/>
    <mergeCell ref="C60:G60"/>
    <mergeCell ref="I60:J60"/>
    <mergeCell ref="I65:J65"/>
    <mergeCell ref="I70:J70"/>
    <mergeCell ref="A64:B64"/>
    <mergeCell ref="C100:G100"/>
    <mergeCell ref="A85:B85"/>
    <mergeCell ref="C67:G67"/>
    <mergeCell ref="C105:G105"/>
    <mergeCell ref="I89:J89"/>
    <mergeCell ref="I99:J99"/>
    <mergeCell ref="I88:J88"/>
    <mergeCell ref="I85:J85"/>
    <mergeCell ref="I66:J66"/>
    <mergeCell ref="C66:G66"/>
    <mergeCell ref="C77:G77"/>
    <mergeCell ref="C75:G75"/>
    <mergeCell ref="I69:J69"/>
    <mergeCell ref="C76:G76"/>
    <mergeCell ref="I74:J74"/>
    <mergeCell ref="C69:G69"/>
    <mergeCell ref="I67:J67"/>
    <mergeCell ref="C68:G68"/>
    <mergeCell ref="I73:J73"/>
    <mergeCell ref="C78:G78"/>
    <mergeCell ref="A105:B105"/>
    <mergeCell ref="I79:J79"/>
    <mergeCell ref="C79:G79"/>
    <mergeCell ref="I72:J72"/>
    <mergeCell ref="I77:J77"/>
    <mergeCell ref="I84:J84"/>
    <mergeCell ref="I100:J100"/>
    <mergeCell ref="A95:B95"/>
    <mergeCell ref="A96:B96"/>
    <mergeCell ref="A43:B43"/>
    <mergeCell ref="A44:B44"/>
    <mergeCell ref="C43:G43"/>
    <mergeCell ref="A41:B41"/>
    <mergeCell ref="A40:B40"/>
    <mergeCell ref="I105:J105"/>
    <mergeCell ref="A87:B87"/>
    <mergeCell ref="C87:G87"/>
    <mergeCell ref="C88:G88"/>
    <mergeCell ref="I68:J68"/>
    <mergeCell ref="A39:B39"/>
    <mergeCell ref="C37:G37"/>
    <mergeCell ref="A52:B52"/>
    <mergeCell ref="A36:B36"/>
    <mergeCell ref="A11:B11"/>
    <mergeCell ref="A12:B12"/>
    <mergeCell ref="A29:B29"/>
    <mergeCell ref="A26:B26"/>
    <mergeCell ref="A19:B19"/>
    <mergeCell ref="A20:B20"/>
    <mergeCell ref="A28:B28"/>
    <mergeCell ref="A31:B31"/>
    <mergeCell ref="A32:B32"/>
    <mergeCell ref="C20:G20"/>
    <mergeCell ref="A21:B21"/>
    <mergeCell ref="A17:B17"/>
    <mergeCell ref="C17:G17"/>
    <mergeCell ref="C19:G19"/>
    <mergeCell ref="A18:B18"/>
    <mergeCell ref="C18:G18"/>
    <mergeCell ref="C14:G14"/>
    <mergeCell ref="I19:J19"/>
    <mergeCell ref="A15:B15"/>
    <mergeCell ref="I17:J17"/>
    <mergeCell ref="A16:B16"/>
    <mergeCell ref="C16:G16"/>
    <mergeCell ref="I16:J16"/>
    <mergeCell ref="I18:J18"/>
    <mergeCell ref="I13:J13"/>
    <mergeCell ref="A10:B10"/>
    <mergeCell ref="A8:B8"/>
    <mergeCell ref="C8:G8"/>
    <mergeCell ref="I20:J20"/>
    <mergeCell ref="I14:J14"/>
    <mergeCell ref="C13:G13"/>
    <mergeCell ref="A14:B14"/>
    <mergeCell ref="C15:G15"/>
    <mergeCell ref="I15:J15"/>
    <mergeCell ref="G2:J2"/>
    <mergeCell ref="C12:G12"/>
    <mergeCell ref="I7:J7"/>
    <mergeCell ref="I8:J8"/>
    <mergeCell ref="I5:J5"/>
    <mergeCell ref="C6:G6"/>
    <mergeCell ref="I6:J6"/>
    <mergeCell ref="C9:G9"/>
    <mergeCell ref="I11:J11"/>
    <mergeCell ref="C7:G7"/>
    <mergeCell ref="A6:B6"/>
    <mergeCell ref="C10:G10"/>
    <mergeCell ref="I10:J10"/>
    <mergeCell ref="A7:B7"/>
    <mergeCell ref="I9:J9"/>
    <mergeCell ref="I12:J12"/>
    <mergeCell ref="C11:G11"/>
    <mergeCell ref="A9:B9"/>
    <mergeCell ref="A13:B13"/>
    <mergeCell ref="A27:B27"/>
    <mergeCell ref="C25:G25"/>
    <mergeCell ref="A24:B24"/>
    <mergeCell ref="I21:J21"/>
    <mergeCell ref="C24:G24"/>
    <mergeCell ref="C27:G27"/>
    <mergeCell ref="A22:B22"/>
    <mergeCell ref="C22:G22"/>
    <mergeCell ref="A25:B25"/>
    <mergeCell ref="C28:G28"/>
    <mergeCell ref="I28:J28"/>
    <mergeCell ref="C21:G21"/>
    <mergeCell ref="I24:J24"/>
    <mergeCell ref="I22:J22"/>
    <mergeCell ref="C26:G26"/>
    <mergeCell ref="I25:J25"/>
    <mergeCell ref="I27:J27"/>
    <mergeCell ref="I33:J33"/>
    <mergeCell ref="I39:J39"/>
    <mergeCell ref="I43:J43"/>
    <mergeCell ref="I37:J37"/>
    <mergeCell ref="I35:J35"/>
    <mergeCell ref="I42:J42"/>
    <mergeCell ref="I38:J38"/>
    <mergeCell ref="A33:B33"/>
    <mergeCell ref="A35:B35"/>
    <mergeCell ref="C35:G35"/>
    <mergeCell ref="C33:G33"/>
    <mergeCell ref="I63:J63"/>
    <mergeCell ref="I56:J56"/>
    <mergeCell ref="I41:J41"/>
    <mergeCell ref="I61:J61"/>
    <mergeCell ref="I62:J62"/>
    <mergeCell ref="I54:J54"/>
    <mergeCell ref="I51:J51"/>
    <mergeCell ref="I52:J52"/>
    <mergeCell ref="I55:J55"/>
    <mergeCell ref="I59:J59"/>
    <mergeCell ref="I40:J40"/>
    <mergeCell ref="C36:G36"/>
    <mergeCell ref="C39:G39"/>
    <mergeCell ref="C44:G44"/>
    <mergeCell ref="C54:G54"/>
    <mergeCell ref="I47:J47"/>
    <mergeCell ref="C32:G32"/>
    <mergeCell ref="I32:J32"/>
    <mergeCell ref="I36:J36"/>
    <mergeCell ref="C31:G31"/>
    <mergeCell ref="G1:L1"/>
    <mergeCell ref="C58:G58"/>
    <mergeCell ref="I58:J58"/>
    <mergeCell ref="I57:J57"/>
    <mergeCell ref="I53:J53"/>
    <mergeCell ref="C57:G57"/>
    <mergeCell ref="I31:J31"/>
    <mergeCell ref="I29:J29"/>
    <mergeCell ref="I80:J80"/>
    <mergeCell ref="I81:J81"/>
    <mergeCell ref="C80:G80"/>
    <mergeCell ref="C81:G81"/>
    <mergeCell ref="I75:J75"/>
    <mergeCell ref="C73:G73"/>
    <mergeCell ref="I78:J78"/>
    <mergeCell ref="I76:J76"/>
    <mergeCell ref="I95:J95"/>
    <mergeCell ref="I96:J96"/>
    <mergeCell ref="I97:J97"/>
    <mergeCell ref="A101:B101"/>
    <mergeCell ref="A102:B102"/>
    <mergeCell ref="A103:B103"/>
    <mergeCell ref="A104:B104"/>
    <mergeCell ref="C101:G101"/>
    <mergeCell ref="C102:G102"/>
    <mergeCell ref="C103:G103"/>
    <mergeCell ref="C104:G104"/>
    <mergeCell ref="I101:J101"/>
    <mergeCell ref="I102:J102"/>
    <mergeCell ref="I103:J103"/>
    <mergeCell ref="I104:J104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2021-03-29T06:54:09Z</cp:lastPrinted>
  <dcterms:created xsi:type="dcterms:W3CDTF">1996-10-08T23:32:33Z</dcterms:created>
  <dcterms:modified xsi:type="dcterms:W3CDTF">2021-05-11T05:30:44Z</dcterms:modified>
  <cp:category/>
  <cp:version/>
  <cp:contentType/>
  <cp:contentStatus/>
</cp:coreProperties>
</file>