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Лист1!$A$1:$G$187</definedName>
  </definedNames>
  <calcPr calcId="145621"/>
</workbook>
</file>

<file path=xl/calcChain.xml><?xml version="1.0" encoding="utf-8"?>
<calcChain xmlns="http://schemas.openxmlformats.org/spreadsheetml/2006/main">
  <c r="G80" i="1" l="1"/>
  <c r="F80" i="1"/>
  <c r="H47" i="1"/>
  <c r="G182" i="1"/>
  <c r="G177" i="1"/>
  <c r="G174" i="1"/>
  <c r="G168" i="1"/>
  <c r="G163" i="1"/>
  <c r="G159" i="1"/>
  <c r="G152" i="1"/>
  <c r="F184" i="1"/>
  <c r="F177" i="1"/>
  <c r="F168" i="1"/>
  <c r="F159" i="1"/>
  <c r="F152" i="1"/>
  <c r="G186" i="1"/>
  <c r="F182" i="1"/>
  <c r="F174" i="1"/>
  <c r="F163" i="1"/>
  <c r="G145" i="1"/>
  <c r="G128" i="1"/>
  <c r="G127" i="1" s="1"/>
  <c r="F145" i="1"/>
  <c r="F128" i="1"/>
  <c r="F127" i="1" s="1"/>
  <c r="G125" i="1"/>
  <c r="G122" i="1" s="1"/>
  <c r="F125" i="1"/>
  <c r="F123" i="1"/>
  <c r="F122" i="1" s="1"/>
  <c r="G118" i="1"/>
  <c r="G116" i="1"/>
  <c r="G112" i="1"/>
  <c r="F118" i="1"/>
  <c r="F120" i="1"/>
  <c r="F116" i="1"/>
  <c r="F112" i="1"/>
  <c r="G102" i="1"/>
  <c r="G98" i="1"/>
  <c r="G93" i="1"/>
  <c r="F102" i="1"/>
  <c r="F98" i="1"/>
  <c r="F96" i="1"/>
  <c r="F109" i="1"/>
  <c r="F107" i="1"/>
  <c r="F93" i="1"/>
  <c r="G151" i="1" l="1"/>
  <c r="F151" i="1"/>
  <c r="G111" i="1"/>
  <c r="G92" i="1"/>
  <c r="F111" i="1"/>
  <c r="F92" i="1"/>
  <c r="G86" i="1"/>
  <c r="G81" i="1"/>
  <c r="F86" i="1"/>
  <c r="F81" i="1"/>
  <c r="G78" i="1"/>
  <c r="G65" i="1" s="1"/>
  <c r="G49" i="1"/>
  <c r="G48" i="1" s="1"/>
  <c r="F76" i="1"/>
  <c r="F73" i="1"/>
  <c r="F71" i="1"/>
  <c r="F69" i="1"/>
  <c r="F66" i="1" l="1"/>
  <c r="F65" i="1" s="1"/>
  <c r="F61" i="1"/>
  <c r="F49" i="1"/>
  <c r="F45" i="1"/>
  <c r="F42" i="1"/>
  <c r="F38" i="1"/>
  <c r="F35" i="1"/>
  <c r="F33" i="1"/>
  <c r="F48" i="1" l="1"/>
  <c r="F32" i="1"/>
  <c r="F29" i="1"/>
  <c r="F27" i="1"/>
  <c r="G18" i="1"/>
  <c r="G16" i="1"/>
  <c r="G14" i="1"/>
  <c r="G7" i="1"/>
  <c r="G5" i="1" s="1"/>
  <c r="G4" i="1" s="1"/>
  <c r="F23" i="1"/>
  <c r="F21" i="1"/>
  <c r="F18" i="1"/>
  <c r="F7" i="1"/>
  <c r="F13" i="1" l="1"/>
  <c r="F26" i="1"/>
  <c r="F25" i="1" s="1"/>
  <c r="G13" i="1"/>
  <c r="F5" i="1" l="1"/>
  <c r="F4" i="1" s="1"/>
</calcChain>
</file>

<file path=xl/sharedStrings.xml><?xml version="1.0" encoding="utf-8"?>
<sst xmlns="http://schemas.openxmlformats.org/spreadsheetml/2006/main" count="212" uniqueCount="110">
  <si>
    <t>дата решения</t>
  </si>
  <si>
    <t>номер решения</t>
  </si>
  <si>
    <t>налоговые и неналоговые доходы</t>
  </si>
  <si>
    <t>безвозмездные поступления</t>
  </si>
  <si>
    <t>всего</t>
  </si>
  <si>
    <t>итого</t>
  </si>
  <si>
    <t>1.</t>
  </si>
  <si>
    <t>2.</t>
  </si>
  <si>
    <t>3.</t>
  </si>
  <si>
    <t>4.</t>
  </si>
  <si>
    <t>5.</t>
  </si>
  <si>
    <t>6.</t>
  </si>
  <si>
    <t>№ 67 - НПА</t>
  </si>
  <si>
    <t xml:space="preserve">25 февраля </t>
  </si>
  <si>
    <t>О внесении изменений в решение Думы Яковлевского муниципального района "О бюджете Яковлевского муниципального района на 2020 год и плановый период 2021 и 2022 годов"</t>
  </si>
  <si>
    <t xml:space="preserve">000 2 02 20299 05 0000 150 </t>
  </si>
  <si>
    <t>000 2 02 20302 05 0000 150</t>
  </si>
  <si>
    <t>000 2 02 29999 05 0000 150</t>
  </si>
  <si>
    <t>000 2 02 30024 05 0000 150</t>
  </si>
  <si>
    <t>0501</t>
  </si>
  <si>
    <t>0502</t>
  </si>
  <si>
    <t>0500</t>
  </si>
  <si>
    <t>0700</t>
  </si>
  <si>
    <t>увеличение</t>
  </si>
  <si>
    <t>уменьшение</t>
  </si>
  <si>
    <t>0707</t>
  </si>
  <si>
    <t>1000</t>
  </si>
  <si>
    <t>1004</t>
  </si>
  <si>
    <t>000 2 02 35118 05 0000 150</t>
  </si>
  <si>
    <t>0200</t>
  </si>
  <si>
    <t>0203</t>
  </si>
  <si>
    <t>0400</t>
  </si>
  <si>
    <t>0405</t>
  </si>
  <si>
    <t>6 апреля 2020 года</t>
  </si>
  <si>
    <t>№ 229-НПА</t>
  </si>
  <si>
    <t>1 01 02000 01 0000 000</t>
  </si>
  <si>
    <t>000 2 02 15002 05 0000 150</t>
  </si>
  <si>
    <t>000 2 02 49999 05 0000 150</t>
  </si>
  <si>
    <t>всего доходы</t>
  </si>
  <si>
    <t>расходы ( по разделам, подразделам)</t>
  </si>
  <si>
    <t>0100</t>
  </si>
  <si>
    <t>0113</t>
  </si>
  <si>
    <t>0701</t>
  </si>
  <si>
    <t>0702</t>
  </si>
  <si>
    <t>0703</t>
  </si>
  <si>
    <t>0800</t>
  </si>
  <si>
    <t>0801</t>
  </si>
  <si>
    <t>0804</t>
  </si>
  <si>
    <t>1400</t>
  </si>
  <si>
    <t>1402</t>
  </si>
  <si>
    <t>30 июня 2020 года</t>
  </si>
  <si>
    <t>№ 284-НПА</t>
  </si>
  <si>
    <t>000 1 11 05000 00 0000 120</t>
  </si>
  <si>
    <t>000 1 14 06000 00 0000 430</t>
  </si>
  <si>
    <t>000 1 16 01000 01 0000 140</t>
  </si>
  <si>
    <t>000 1 16 02000 02 0000 140</t>
  </si>
  <si>
    <t>000 2 02 15853 05 0000 150</t>
  </si>
  <si>
    <t>000 2 02 25519 05 0000 150</t>
  </si>
  <si>
    <t>0106</t>
  </si>
  <si>
    <t>1100</t>
  </si>
  <si>
    <t>1102</t>
  </si>
  <si>
    <t>000 1 01 02000 01 0000 000</t>
  </si>
  <si>
    <t>000 1 16 03000 00 0000 000</t>
  </si>
  <si>
    <t>000 1 16 08000 01 0000 140</t>
  </si>
  <si>
    <t>000 1 16 25030 05 0000 140</t>
  </si>
  <si>
    <t>000 1 16 43000 01 0000 140</t>
  </si>
  <si>
    <t>000 1 16 90050 05 0000 140</t>
  </si>
  <si>
    <t>итого доходы</t>
  </si>
  <si>
    <t>1300</t>
  </si>
  <si>
    <t>1301</t>
  </si>
  <si>
    <t>24 ноября 2020 года</t>
  </si>
  <si>
    <t>№ 331-НПА</t>
  </si>
  <si>
    <t>22 декабря 2020 года</t>
  </si>
  <si>
    <t>№ 349-НПА</t>
  </si>
  <si>
    <t>000 1 05 03000 01 0000 110</t>
  </si>
  <si>
    <t>000 2 02 35304 05 0000 150</t>
  </si>
  <si>
    <t>000 2 02 35930 05 0000 150</t>
  </si>
  <si>
    <t>000 2 02 45303 05 0000 150</t>
  </si>
  <si>
    <t>000 1 14 02000 00 0000 000</t>
  </si>
  <si>
    <t>29 сентября 2020 года</t>
  </si>
  <si>
    <t>0300</t>
  </si>
  <si>
    <t>0309</t>
  </si>
  <si>
    <t>1200</t>
  </si>
  <si>
    <t>1202</t>
  </si>
  <si>
    <t>0111</t>
  </si>
  <si>
    <t>0503</t>
  </si>
  <si>
    <t>000 1 08 03000 01 0000 110</t>
  </si>
  <si>
    <t>000 1 11 05013 05 0000 120</t>
  </si>
  <si>
    <t>000 1 11 09000 00 0000 120</t>
  </si>
  <si>
    <t>000 1 13 02995 05 0000 130</t>
  </si>
  <si>
    <t>000 2 02 49001 05 0000 150</t>
  </si>
  <si>
    <t>000 1 05 02000 02 0000 110</t>
  </si>
  <si>
    <t>000 1 05 04020 02 0000 110</t>
  </si>
  <si>
    <t>000 1 11 01050 05 0000 120</t>
  </si>
  <si>
    <t>000 1 12 01000 01 0000 120</t>
  </si>
  <si>
    <t>000 1 13 01000 00 0000 000</t>
  </si>
  <si>
    <t>1 16 10000 00 0000 140</t>
  </si>
  <si>
    <t>000 2 02 30029 05 0000 150</t>
  </si>
  <si>
    <t>0102</t>
  </si>
  <si>
    <t>0103</t>
  </si>
  <si>
    <t>0104</t>
  </si>
  <si>
    <t>0409</t>
  </si>
  <si>
    <t>0709</t>
  </si>
  <si>
    <t>1001</t>
  </si>
  <si>
    <t>1006</t>
  </si>
  <si>
    <t>0412</t>
  </si>
  <si>
    <t>0505</t>
  </si>
  <si>
    <t>1003</t>
  </si>
  <si>
    <t>№ 302 - НПА</t>
  </si>
  <si>
    <t>СВЕДЕНИЯ О ВНЕСЕННЫХ ИЗМЕНЕНИЯХ В РЕШЕНИЕ О БЮДЖЕТЕ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</si>
</sst>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8"/>
  <sheetViews>
    <sheetView tabSelected="1" view="pageBreakPreview" zoomScale="160" zoomScaleNormal="150" zoomScaleSheetLayoutView="160" workbookViewId="0">
      <selection activeCell="B4" sqref="B4:B7"/>
    </sheetView>
  </sheetViews>
  <sheetFormatPr defaultRowHeight="14.4" x14ac:dyDescent="0.3"/>
  <cols>
    <col min="1" max="1" width="3" customWidth="1"/>
    <col min="2" max="2" width="12.77734375" customWidth="1"/>
    <col min="3" max="3" width="14" customWidth="1"/>
    <col min="4" max="4" width="32.109375" customWidth="1"/>
    <col min="5" max="5" width="21.77734375" customWidth="1"/>
    <col min="6" max="6" width="22.44140625" customWidth="1"/>
    <col min="7" max="7" width="20" customWidth="1"/>
    <col min="8" max="8" width="23.44140625" hidden="1" customWidth="1"/>
  </cols>
  <sheetData>
    <row r="1" spans="1:29" x14ac:dyDescent="0.3">
      <c r="A1" s="62" t="s">
        <v>109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13"/>
      <c r="B2" s="2" t="s">
        <v>0</v>
      </c>
      <c r="C2" s="2" t="s">
        <v>1</v>
      </c>
      <c r="D2" s="2"/>
      <c r="E2" s="2"/>
      <c r="F2" s="2" t="s">
        <v>23</v>
      </c>
      <c r="G2" s="2" t="s">
        <v>24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37">
        <v>1</v>
      </c>
      <c r="B3" s="38">
        <v>2</v>
      </c>
      <c r="C3" s="38">
        <v>3</v>
      </c>
      <c r="D3" s="38">
        <v>4</v>
      </c>
      <c r="E3" s="39">
        <v>5</v>
      </c>
      <c r="F3" s="39">
        <v>6</v>
      </c>
      <c r="G3" s="39">
        <v>7</v>
      </c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47" t="s">
        <v>6</v>
      </c>
      <c r="B4" s="53" t="s">
        <v>13</v>
      </c>
      <c r="C4" s="56" t="s">
        <v>12</v>
      </c>
      <c r="D4" s="50" t="s">
        <v>14</v>
      </c>
      <c r="E4" s="3" t="s">
        <v>38</v>
      </c>
      <c r="F4" s="6">
        <f>SUM(F5)</f>
        <v>44371821.110000007</v>
      </c>
      <c r="G4" s="6">
        <f>SUM(G5)</f>
        <v>4450301.34</v>
      </c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6.8" customHeight="1" x14ac:dyDescent="0.3">
      <c r="A5" s="48"/>
      <c r="B5" s="54"/>
      <c r="C5" s="57"/>
      <c r="D5" s="51"/>
      <c r="E5" s="5" t="s">
        <v>5</v>
      </c>
      <c r="F5" s="7">
        <f>SUM(F6:F7)</f>
        <v>44371821.110000007</v>
      </c>
      <c r="G5" s="7">
        <f>SUM(G7)</f>
        <v>4450301.34</v>
      </c>
      <c r="H5" s="7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2" customHeight="1" x14ac:dyDescent="0.3">
      <c r="A6" s="48"/>
      <c r="B6" s="54"/>
      <c r="C6" s="57"/>
      <c r="D6" s="51"/>
      <c r="E6" s="22" t="s">
        <v>2</v>
      </c>
      <c r="F6" s="7">
        <v>0</v>
      </c>
      <c r="G6" s="7">
        <v>0</v>
      </c>
      <c r="H6" s="7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49"/>
      <c r="B7" s="55"/>
      <c r="C7" s="58"/>
      <c r="D7" s="52"/>
      <c r="E7" s="22" t="s">
        <v>3</v>
      </c>
      <c r="F7" s="6">
        <f>SUM(F8:F11)</f>
        <v>44371821.110000007</v>
      </c>
      <c r="G7" s="6">
        <f>SUM(G8:G12)</f>
        <v>4450301.34</v>
      </c>
      <c r="H7" s="7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33"/>
      <c r="B8" s="14"/>
      <c r="C8" s="15"/>
      <c r="D8" s="16"/>
      <c r="E8" s="24" t="s">
        <v>15</v>
      </c>
      <c r="F8" s="7">
        <v>10856443.5</v>
      </c>
      <c r="G8" s="7">
        <v>0</v>
      </c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33"/>
      <c r="B9" s="14"/>
      <c r="C9" s="15"/>
      <c r="D9" s="16"/>
      <c r="E9" s="24" t="s">
        <v>16</v>
      </c>
      <c r="F9" s="7">
        <v>3837700.36</v>
      </c>
      <c r="G9" s="7">
        <v>0</v>
      </c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33"/>
      <c r="B10" s="14"/>
      <c r="C10" s="15"/>
      <c r="D10" s="16"/>
      <c r="E10" s="24" t="s">
        <v>17</v>
      </c>
      <c r="F10" s="7">
        <v>29110848.760000002</v>
      </c>
      <c r="G10" s="7">
        <v>3161002.34</v>
      </c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33"/>
      <c r="B11" s="14"/>
      <c r="C11" s="15"/>
      <c r="D11" s="16"/>
      <c r="E11" s="24" t="s">
        <v>18</v>
      </c>
      <c r="F11" s="7">
        <v>566828.49</v>
      </c>
      <c r="G11" s="7">
        <v>25323</v>
      </c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33"/>
      <c r="B12" s="14"/>
      <c r="C12" s="15"/>
      <c r="D12" s="16"/>
      <c r="E12" s="24" t="s">
        <v>28</v>
      </c>
      <c r="F12" s="7">
        <v>0</v>
      </c>
      <c r="G12" s="7">
        <v>1263976</v>
      </c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6.4" x14ac:dyDescent="0.3">
      <c r="A13" s="33"/>
      <c r="B13" s="14"/>
      <c r="C13" s="15"/>
      <c r="D13" s="16"/>
      <c r="E13" s="30" t="s">
        <v>39</v>
      </c>
      <c r="F13" s="6">
        <f>SUM(F18+F21+F23)</f>
        <v>41468122.310000002</v>
      </c>
      <c r="G13" s="6">
        <f>SUM(G14+G16+G18)</f>
        <v>1546602.54</v>
      </c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33"/>
      <c r="B14" s="14"/>
      <c r="C14" s="15"/>
      <c r="D14" s="16"/>
      <c r="E14" s="25" t="s">
        <v>29</v>
      </c>
      <c r="F14" s="6">
        <v>0</v>
      </c>
      <c r="G14" s="6">
        <f>SUM(G15)</f>
        <v>1263976</v>
      </c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33"/>
      <c r="B15" s="14"/>
      <c r="C15" s="15"/>
      <c r="D15" s="16"/>
      <c r="E15" s="23" t="s">
        <v>30</v>
      </c>
      <c r="F15" s="6">
        <v>0</v>
      </c>
      <c r="G15" s="7">
        <v>1263976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33"/>
      <c r="B16" s="14"/>
      <c r="C16" s="15"/>
      <c r="D16" s="16"/>
      <c r="E16" s="25" t="s">
        <v>31</v>
      </c>
      <c r="F16" s="6">
        <v>0</v>
      </c>
      <c r="G16" s="6">
        <f>SUM(G17)</f>
        <v>25323</v>
      </c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33"/>
      <c r="B17" s="14"/>
      <c r="C17" s="15"/>
      <c r="D17" s="16"/>
      <c r="E17" s="23" t="s">
        <v>32</v>
      </c>
      <c r="F17" s="6">
        <v>0</v>
      </c>
      <c r="G17" s="7">
        <v>25323</v>
      </c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33"/>
      <c r="B18" s="14"/>
      <c r="C18" s="15"/>
      <c r="D18" s="16"/>
      <c r="E18" s="25" t="s">
        <v>21</v>
      </c>
      <c r="F18" s="6">
        <f>SUM(F19:F20)</f>
        <v>40901293.82</v>
      </c>
      <c r="G18" s="6">
        <f>SUM(G19:G20)</f>
        <v>257303.54</v>
      </c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33"/>
      <c r="B19" s="14"/>
      <c r="C19" s="15"/>
      <c r="D19" s="16"/>
      <c r="E19" s="23" t="s">
        <v>19</v>
      </c>
      <c r="F19" s="7">
        <v>11790445.060000001</v>
      </c>
      <c r="G19" s="7">
        <v>0</v>
      </c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33"/>
      <c r="B20" s="14"/>
      <c r="C20" s="15"/>
      <c r="D20" s="16"/>
      <c r="E20" s="23" t="s">
        <v>20</v>
      </c>
      <c r="F20" s="7">
        <v>29110848.760000002</v>
      </c>
      <c r="G20" s="7">
        <v>257303.54</v>
      </c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33"/>
      <c r="B21" s="14"/>
      <c r="C21" s="15"/>
      <c r="D21" s="16"/>
      <c r="E21" s="25" t="s">
        <v>22</v>
      </c>
      <c r="F21" s="6">
        <f>SUM(F22)</f>
        <v>133374</v>
      </c>
      <c r="G21" s="7">
        <v>0</v>
      </c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33"/>
      <c r="B22" s="14"/>
      <c r="C22" s="15"/>
      <c r="D22" s="16"/>
      <c r="E22" s="23" t="s">
        <v>25</v>
      </c>
      <c r="F22" s="7">
        <v>133374</v>
      </c>
      <c r="G22" s="7">
        <v>0</v>
      </c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33"/>
      <c r="B23" s="14"/>
      <c r="C23" s="15"/>
      <c r="D23" s="16"/>
      <c r="E23" s="25" t="s">
        <v>26</v>
      </c>
      <c r="F23" s="6">
        <f>SUM(F24)</f>
        <v>433454.49</v>
      </c>
      <c r="G23" s="7">
        <v>0</v>
      </c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33"/>
      <c r="B24" s="14"/>
      <c r="C24" s="15"/>
      <c r="D24" s="16"/>
      <c r="E24" s="23" t="s">
        <v>27</v>
      </c>
      <c r="F24" s="7">
        <v>433454.49</v>
      </c>
      <c r="G24" s="7">
        <v>0</v>
      </c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4" customHeight="1" x14ac:dyDescent="0.3">
      <c r="A25" s="47" t="s">
        <v>7</v>
      </c>
      <c r="B25" s="53" t="s">
        <v>33</v>
      </c>
      <c r="C25" s="56" t="s">
        <v>34</v>
      </c>
      <c r="D25" s="50" t="s">
        <v>14</v>
      </c>
      <c r="E25" s="3" t="s">
        <v>38</v>
      </c>
      <c r="F25" s="6">
        <f>SUM(F26)</f>
        <v>16377309.6</v>
      </c>
      <c r="G25" s="6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48"/>
      <c r="B26" s="54"/>
      <c r="C26" s="57"/>
      <c r="D26" s="51"/>
      <c r="E26" s="5" t="s">
        <v>5</v>
      </c>
      <c r="F26" s="7">
        <f>SUM(F27+F29)</f>
        <v>16377309.6</v>
      </c>
      <c r="G26" s="7"/>
      <c r="H26" s="7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48"/>
      <c r="B27" s="54"/>
      <c r="C27" s="57"/>
      <c r="D27" s="51"/>
      <c r="E27" s="22" t="s">
        <v>2</v>
      </c>
      <c r="F27" s="6">
        <f>SUM(F28)</f>
        <v>10961.6</v>
      </c>
      <c r="G27" s="7">
        <v>0</v>
      </c>
      <c r="H27" s="7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48"/>
      <c r="B28" s="54"/>
      <c r="C28" s="57"/>
      <c r="D28" s="51"/>
      <c r="E28" s="4" t="s">
        <v>35</v>
      </c>
      <c r="F28" s="7">
        <v>10961.6</v>
      </c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49"/>
      <c r="B29" s="55"/>
      <c r="C29" s="58"/>
      <c r="D29" s="52"/>
      <c r="E29" s="22" t="s">
        <v>3</v>
      </c>
      <c r="F29" s="6">
        <f>SUM(F30:F31)</f>
        <v>16366348</v>
      </c>
      <c r="G29" s="7">
        <v>0</v>
      </c>
      <c r="H29" s="7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7"/>
      <c r="B30" s="14"/>
      <c r="C30" s="15"/>
      <c r="D30" s="16"/>
      <c r="E30" s="4" t="s">
        <v>36</v>
      </c>
      <c r="F30" s="7">
        <v>14302662</v>
      </c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7"/>
      <c r="B31" s="14"/>
      <c r="C31" s="15"/>
      <c r="D31" s="16"/>
      <c r="E31" s="4" t="s">
        <v>37</v>
      </c>
      <c r="F31" s="7">
        <v>2063686</v>
      </c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6.4" x14ac:dyDescent="0.3">
      <c r="A32" s="18"/>
      <c r="B32" s="19"/>
      <c r="C32" s="20"/>
      <c r="D32" s="21"/>
      <c r="E32" s="30" t="s">
        <v>39</v>
      </c>
      <c r="F32" s="6">
        <f>SUM(F33+F35+F38+F42+F45)</f>
        <v>13677306.6</v>
      </c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8"/>
      <c r="B33" s="19"/>
      <c r="C33" s="20"/>
      <c r="D33" s="21"/>
      <c r="E33" s="25" t="s">
        <v>40</v>
      </c>
      <c r="F33" s="6">
        <f>SUM(F34)</f>
        <v>3274644.6</v>
      </c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8"/>
      <c r="B34" s="19"/>
      <c r="C34" s="20"/>
      <c r="D34" s="21"/>
      <c r="E34" s="23" t="s">
        <v>41</v>
      </c>
      <c r="F34" s="7">
        <v>3274644.6</v>
      </c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8"/>
      <c r="B35" s="19"/>
      <c r="C35" s="20"/>
      <c r="D35" s="21"/>
      <c r="E35" s="25" t="s">
        <v>21</v>
      </c>
      <c r="F35" s="6">
        <f>SUM(F36:F37)</f>
        <v>2352500</v>
      </c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8"/>
      <c r="B36" s="19"/>
      <c r="C36" s="20"/>
      <c r="D36" s="21"/>
      <c r="E36" s="23" t="s">
        <v>19</v>
      </c>
      <c r="F36" s="7">
        <v>1042500</v>
      </c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8"/>
      <c r="B37" s="19"/>
      <c r="C37" s="20"/>
      <c r="D37" s="21"/>
      <c r="E37" s="23" t="s">
        <v>20</v>
      </c>
      <c r="F37" s="7">
        <v>1310000</v>
      </c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8"/>
      <c r="B38" s="19"/>
      <c r="C38" s="20"/>
      <c r="D38" s="21"/>
      <c r="E38" s="25" t="s">
        <v>22</v>
      </c>
      <c r="F38" s="6">
        <f>SUM(F39:F41)</f>
        <v>4800162</v>
      </c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8"/>
      <c r="B39" s="19"/>
      <c r="C39" s="20"/>
      <c r="D39" s="21"/>
      <c r="E39" s="23" t="s">
        <v>42</v>
      </c>
      <c r="F39" s="7">
        <v>2183160</v>
      </c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8"/>
      <c r="B40" s="19"/>
      <c r="C40" s="20"/>
      <c r="D40" s="21"/>
      <c r="E40" s="23" t="s">
        <v>43</v>
      </c>
      <c r="F40" s="7">
        <v>2317000</v>
      </c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8"/>
      <c r="B41" s="19"/>
      <c r="C41" s="20"/>
      <c r="D41" s="21"/>
      <c r="E41" s="23" t="s">
        <v>44</v>
      </c>
      <c r="F41" s="7">
        <v>300002</v>
      </c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8"/>
      <c r="B42" s="19"/>
      <c r="C42" s="20"/>
      <c r="D42" s="21"/>
      <c r="E42" s="25" t="s">
        <v>45</v>
      </c>
      <c r="F42" s="6">
        <f>SUM(F43:F44)</f>
        <v>1000000</v>
      </c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8"/>
      <c r="B43" s="19"/>
      <c r="C43" s="20"/>
      <c r="D43" s="21"/>
      <c r="E43" s="23" t="s">
        <v>46</v>
      </c>
      <c r="F43" s="7">
        <v>850000</v>
      </c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8"/>
      <c r="B44" s="19"/>
      <c r="C44" s="20"/>
      <c r="D44" s="21"/>
      <c r="E44" s="23" t="s">
        <v>47</v>
      </c>
      <c r="F44" s="7">
        <v>150000</v>
      </c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18"/>
      <c r="B45" s="19"/>
      <c r="C45" s="20"/>
      <c r="D45" s="21"/>
      <c r="E45" s="25" t="s">
        <v>48</v>
      </c>
      <c r="F45" s="6">
        <f>SUM(F46)</f>
        <v>2250000</v>
      </c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8"/>
      <c r="B46" s="19"/>
      <c r="C46" s="20"/>
      <c r="D46" s="21"/>
      <c r="E46" s="23" t="s">
        <v>49</v>
      </c>
      <c r="F46" s="7">
        <v>2250000</v>
      </c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4" customHeight="1" x14ac:dyDescent="0.3">
      <c r="A47" s="47" t="s">
        <v>8</v>
      </c>
      <c r="B47" s="53" t="s">
        <v>50</v>
      </c>
      <c r="C47" s="56" t="s">
        <v>51</v>
      </c>
      <c r="D47" s="50" t="s">
        <v>14</v>
      </c>
      <c r="E47" s="3" t="s">
        <v>4</v>
      </c>
      <c r="F47" s="10"/>
      <c r="G47" s="10"/>
      <c r="H47" s="11">
        <f>SUM(F47-G47)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48"/>
      <c r="B48" s="54"/>
      <c r="C48" s="57"/>
      <c r="D48" s="51"/>
      <c r="E48" s="3" t="s">
        <v>67</v>
      </c>
      <c r="F48" s="6">
        <f>SUM(F49+F61)</f>
        <v>4934147.74</v>
      </c>
      <c r="G48" s="10">
        <f>SUM(G49)</f>
        <v>2574949</v>
      </c>
      <c r="H48" s="7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48"/>
      <c r="B49" s="54"/>
      <c r="C49" s="57"/>
      <c r="D49" s="51"/>
      <c r="E49" s="22" t="s">
        <v>2</v>
      </c>
      <c r="F49" s="6">
        <f>SUM(F50:F54)</f>
        <v>3850000</v>
      </c>
      <c r="G49" s="6">
        <f>SUM(G55:G60)</f>
        <v>2574949</v>
      </c>
      <c r="H49" s="7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48"/>
      <c r="B50" s="54"/>
      <c r="C50" s="57"/>
      <c r="D50" s="51"/>
      <c r="E50" s="4" t="s">
        <v>52</v>
      </c>
      <c r="F50" s="7">
        <v>950000</v>
      </c>
      <c r="G50" s="7">
        <v>0</v>
      </c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48"/>
      <c r="B51" s="54"/>
      <c r="C51" s="57"/>
      <c r="D51" s="51"/>
      <c r="E51" s="4" t="s">
        <v>53</v>
      </c>
      <c r="F51" s="7">
        <v>1700000</v>
      </c>
      <c r="G51" s="7">
        <v>0</v>
      </c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48"/>
      <c r="B52" s="54"/>
      <c r="C52" s="57"/>
      <c r="D52" s="51"/>
      <c r="E52" s="4" t="s">
        <v>54</v>
      </c>
      <c r="F52" s="7">
        <v>453050</v>
      </c>
      <c r="G52" s="7">
        <v>0</v>
      </c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48"/>
      <c r="B53" s="54"/>
      <c r="C53" s="57"/>
      <c r="D53" s="51"/>
      <c r="E53" s="4" t="s">
        <v>55</v>
      </c>
      <c r="F53" s="7">
        <v>380095</v>
      </c>
      <c r="G53" s="7">
        <v>0</v>
      </c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48"/>
      <c r="B54" s="54"/>
      <c r="C54" s="57"/>
      <c r="D54" s="51"/>
      <c r="E54" s="4" t="s">
        <v>55</v>
      </c>
      <c r="F54" s="7">
        <v>366855</v>
      </c>
      <c r="G54" s="7">
        <v>0</v>
      </c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48"/>
      <c r="B55" s="54"/>
      <c r="C55" s="57"/>
      <c r="D55" s="51"/>
      <c r="E55" s="4" t="s">
        <v>61</v>
      </c>
      <c r="F55" s="7">
        <v>0</v>
      </c>
      <c r="G55" s="7">
        <v>1374949</v>
      </c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48"/>
      <c r="B56" s="54"/>
      <c r="C56" s="57"/>
      <c r="D56" s="51"/>
      <c r="E56" s="4" t="s">
        <v>62</v>
      </c>
      <c r="F56" s="7">
        <v>0</v>
      </c>
      <c r="G56" s="7">
        <v>11000</v>
      </c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48"/>
      <c r="B57" s="54"/>
      <c r="C57" s="57"/>
      <c r="D57" s="51"/>
      <c r="E57" s="4" t="s">
        <v>63</v>
      </c>
      <c r="F57" s="7">
        <v>0</v>
      </c>
      <c r="G57" s="7">
        <v>405000</v>
      </c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48"/>
      <c r="B58" s="54"/>
      <c r="C58" s="57"/>
      <c r="D58" s="51"/>
      <c r="E58" s="4" t="s">
        <v>64</v>
      </c>
      <c r="F58" s="7">
        <v>0</v>
      </c>
      <c r="G58" s="7">
        <v>3905</v>
      </c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48"/>
      <c r="B59" s="54"/>
      <c r="C59" s="57"/>
      <c r="D59" s="51"/>
      <c r="E59" s="4" t="s">
        <v>65</v>
      </c>
      <c r="F59" s="7">
        <v>0</v>
      </c>
      <c r="G59" s="7">
        <v>94000</v>
      </c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48"/>
      <c r="B60" s="54"/>
      <c r="C60" s="57"/>
      <c r="D60" s="51"/>
      <c r="E60" s="4" t="s">
        <v>66</v>
      </c>
      <c r="F60" s="7">
        <v>0</v>
      </c>
      <c r="G60" s="7">
        <v>686095</v>
      </c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1.6" customHeight="1" x14ac:dyDescent="0.3">
      <c r="A61" s="49"/>
      <c r="B61" s="55"/>
      <c r="C61" s="58"/>
      <c r="D61" s="52"/>
      <c r="E61" s="22" t="s">
        <v>3</v>
      </c>
      <c r="F61" s="6">
        <f>SUM(F62:F64)</f>
        <v>1084147.74</v>
      </c>
      <c r="G61" s="7">
        <v>0</v>
      </c>
      <c r="H61" s="7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4.4" customHeight="1" x14ac:dyDescent="0.3">
      <c r="A62" s="18"/>
      <c r="B62" s="19"/>
      <c r="C62" s="20"/>
      <c r="D62" s="21"/>
      <c r="E62" s="4" t="s">
        <v>56</v>
      </c>
      <c r="F62" s="7">
        <v>435000</v>
      </c>
      <c r="G62" s="7">
        <v>0</v>
      </c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6" customHeight="1" x14ac:dyDescent="0.3">
      <c r="A63" s="18"/>
      <c r="B63" s="19"/>
      <c r="C63" s="20"/>
      <c r="D63" s="21"/>
      <c r="E63" s="4" t="s">
        <v>57</v>
      </c>
      <c r="F63" s="7">
        <v>149147.74</v>
      </c>
      <c r="G63" s="7">
        <v>0</v>
      </c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6" customHeight="1" x14ac:dyDescent="0.3">
      <c r="A64" s="18"/>
      <c r="B64" s="19"/>
      <c r="C64" s="20"/>
      <c r="D64" s="21"/>
      <c r="E64" s="4" t="s">
        <v>17</v>
      </c>
      <c r="F64" s="7">
        <v>500000</v>
      </c>
      <c r="G64" s="7">
        <v>0</v>
      </c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5.2" customHeight="1" x14ac:dyDescent="0.3">
      <c r="A65" s="18"/>
      <c r="B65" s="19"/>
      <c r="C65" s="20"/>
      <c r="D65" s="21"/>
      <c r="E65" s="30" t="s">
        <v>39</v>
      </c>
      <c r="F65" s="6">
        <f>SUM(F66+F69+F71+F73+F76)</f>
        <v>11542523.23</v>
      </c>
      <c r="G65" s="6">
        <f>SUM(G78)</f>
        <v>37324.49</v>
      </c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" customHeight="1" x14ac:dyDescent="0.3">
      <c r="A66" s="18"/>
      <c r="B66" s="19"/>
      <c r="C66" s="20"/>
      <c r="D66" s="21"/>
      <c r="E66" s="31" t="s">
        <v>40</v>
      </c>
      <c r="F66" s="6">
        <f>SUM(F67:F68)</f>
        <v>772324.49</v>
      </c>
      <c r="G66" s="7">
        <v>0</v>
      </c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9.8" customHeight="1" x14ac:dyDescent="0.3">
      <c r="A67" s="18"/>
      <c r="B67" s="19"/>
      <c r="C67" s="20"/>
      <c r="D67" s="21"/>
      <c r="E67" s="32" t="s">
        <v>58</v>
      </c>
      <c r="F67" s="7">
        <v>37324.49</v>
      </c>
      <c r="G67" s="7">
        <v>0</v>
      </c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9.8" customHeight="1" x14ac:dyDescent="0.3">
      <c r="A68" s="18"/>
      <c r="B68" s="19"/>
      <c r="C68" s="20"/>
      <c r="D68" s="21"/>
      <c r="E68" s="32" t="s">
        <v>41</v>
      </c>
      <c r="F68" s="7">
        <v>735000</v>
      </c>
      <c r="G68" s="7">
        <v>0</v>
      </c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9.8" customHeight="1" x14ac:dyDescent="0.3">
      <c r="A69" s="18"/>
      <c r="B69" s="19"/>
      <c r="C69" s="20"/>
      <c r="D69" s="21"/>
      <c r="E69" s="31" t="s">
        <v>21</v>
      </c>
      <c r="F69" s="6">
        <f>SUM(F70)</f>
        <v>9146000</v>
      </c>
      <c r="G69" s="7">
        <v>0</v>
      </c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6" customHeight="1" x14ac:dyDescent="0.3">
      <c r="A70" s="18"/>
      <c r="B70" s="19"/>
      <c r="C70" s="20"/>
      <c r="D70" s="21"/>
      <c r="E70" s="23" t="s">
        <v>20</v>
      </c>
      <c r="F70" s="7">
        <v>9146000</v>
      </c>
      <c r="G70" s="7">
        <v>0</v>
      </c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6" customHeight="1" x14ac:dyDescent="0.3">
      <c r="A71" s="18"/>
      <c r="B71" s="19"/>
      <c r="C71" s="20"/>
      <c r="D71" s="21"/>
      <c r="E71" s="25" t="s">
        <v>22</v>
      </c>
      <c r="F71" s="6">
        <f>SUM(F72)</f>
        <v>355000</v>
      </c>
      <c r="G71" s="7">
        <v>0</v>
      </c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6" customHeight="1" x14ac:dyDescent="0.3">
      <c r="A72" s="18"/>
      <c r="B72" s="19"/>
      <c r="C72" s="20"/>
      <c r="D72" s="21"/>
      <c r="E72" s="23" t="s">
        <v>44</v>
      </c>
      <c r="F72" s="7">
        <v>355000</v>
      </c>
      <c r="G72" s="7">
        <v>0</v>
      </c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6" customHeight="1" x14ac:dyDescent="0.3">
      <c r="A73" s="29"/>
      <c r="B73" s="26"/>
      <c r="C73" s="27"/>
      <c r="D73" s="28"/>
      <c r="E73" s="25" t="s">
        <v>45</v>
      </c>
      <c r="F73" s="6">
        <f>SUM(F74:F75)</f>
        <v>189147.74</v>
      </c>
      <c r="G73" s="7">
        <v>0</v>
      </c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6" customHeight="1" x14ac:dyDescent="0.3">
      <c r="A74" s="29"/>
      <c r="B74" s="26"/>
      <c r="C74" s="27"/>
      <c r="D74" s="28"/>
      <c r="E74" s="23" t="s">
        <v>46</v>
      </c>
      <c r="F74" s="7">
        <v>149147.74</v>
      </c>
      <c r="G74" s="7">
        <v>0</v>
      </c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6" customHeight="1" x14ac:dyDescent="0.3">
      <c r="A75" s="29"/>
      <c r="B75" s="26"/>
      <c r="C75" s="27"/>
      <c r="D75" s="28"/>
      <c r="E75" s="23" t="s">
        <v>47</v>
      </c>
      <c r="F75" s="7">
        <v>40000</v>
      </c>
      <c r="G75" s="7">
        <v>0</v>
      </c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6" customHeight="1" x14ac:dyDescent="0.3">
      <c r="A76" s="29"/>
      <c r="B76" s="26"/>
      <c r="C76" s="27"/>
      <c r="D76" s="28"/>
      <c r="E76" s="25" t="s">
        <v>59</v>
      </c>
      <c r="F76" s="6">
        <f>SUM(F77)</f>
        <v>1080051</v>
      </c>
      <c r="G76" s="7">
        <v>0</v>
      </c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0.399999999999999" customHeight="1" x14ac:dyDescent="0.3">
      <c r="A77" s="18"/>
      <c r="B77" s="19"/>
      <c r="C77" s="20"/>
      <c r="D77" s="21"/>
      <c r="E77" s="23" t="s">
        <v>60</v>
      </c>
      <c r="F77" s="7">
        <v>1080051</v>
      </c>
      <c r="G77" s="7">
        <v>0</v>
      </c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0.399999999999999" customHeight="1" x14ac:dyDescent="0.3">
      <c r="A78" s="29"/>
      <c r="B78" s="26"/>
      <c r="C78" s="27"/>
      <c r="D78" s="28"/>
      <c r="E78" s="25" t="s">
        <v>68</v>
      </c>
      <c r="F78" s="7">
        <v>0</v>
      </c>
      <c r="G78" s="6">
        <f>SUM(G79)</f>
        <v>37324.49</v>
      </c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0.399999999999999" customHeight="1" x14ac:dyDescent="0.3">
      <c r="A79" s="29"/>
      <c r="B79" s="26"/>
      <c r="C79" s="27"/>
      <c r="D79" s="28"/>
      <c r="E79" s="23" t="s">
        <v>69</v>
      </c>
      <c r="F79" s="7">
        <v>0</v>
      </c>
      <c r="G79" s="7">
        <v>37324.49</v>
      </c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47" t="s">
        <v>9</v>
      </c>
      <c r="B80" s="53" t="s">
        <v>79</v>
      </c>
      <c r="C80" s="56" t="s">
        <v>108</v>
      </c>
      <c r="D80" s="50" t="s">
        <v>14</v>
      </c>
      <c r="E80" s="3" t="s">
        <v>5</v>
      </c>
      <c r="F80" s="6">
        <f>SUM(F81+F86)</f>
        <v>20410917.439999998</v>
      </c>
      <c r="G80" s="6">
        <f>SUM(G81+G86)</f>
        <v>16636829</v>
      </c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48"/>
      <c r="B81" s="54"/>
      <c r="C81" s="57"/>
      <c r="D81" s="51"/>
      <c r="E81" s="22" t="s">
        <v>2</v>
      </c>
      <c r="F81" s="6">
        <f>SUM(F82:F83)</f>
        <v>358500</v>
      </c>
      <c r="G81" s="6">
        <f>SUM(G82:G85)</f>
        <v>358500</v>
      </c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48"/>
      <c r="B82" s="54"/>
      <c r="C82" s="57"/>
      <c r="D82" s="51"/>
      <c r="E82" s="4" t="s">
        <v>74</v>
      </c>
      <c r="F82" s="7">
        <v>108500</v>
      </c>
      <c r="G82" s="7">
        <v>0</v>
      </c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48"/>
      <c r="B83" s="54"/>
      <c r="C83" s="57"/>
      <c r="D83" s="51"/>
      <c r="E83" s="4" t="s">
        <v>53</v>
      </c>
      <c r="F83" s="7">
        <v>250000</v>
      </c>
      <c r="G83" s="7">
        <v>0</v>
      </c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48"/>
      <c r="B84" s="54"/>
      <c r="C84" s="57"/>
      <c r="D84" s="51"/>
      <c r="E84" s="4" t="s">
        <v>61</v>
      </c>
      <c r="F84" s="7">
        <v>0</v>
      </c>
      <c r="G84" s="7">
        <v>108500</v>
      </c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48"/>
      <c r="B85" s="54"/>
      <c r="C85" s="57"/>
      <c r="D85" s="51"/>
      <c r="E85" s="4" t="s">
        <v>78</v>
      </c>
      <c r="F85" s="7">
        <v>0</v>
      </c>
      <c r="G85" s="7">
        <v>250000</v>
      </c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49"/>
      <c r="B86" s="55"/>
      <c r="C86" s="58"/>
      <c r="D86" s="52"/>
      <c r="E86" s="22" t="s">
        <v>3</v>
      </c>
      <c r="F86" s="6">
        <f>SUM(F87:F91)</f>
        <v>20052417.439999998</v>
      </c>
      <c r="G86" s="6">
        <f>SUM(G87:G91)</f>
        <v>16278329</v>
      </c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29"/>
      <c r="B87" s="26"/>
      <c r="C87" s="27"/>
      <c r="D87" s="28"/>
      <c r="E87" s="4" t="s">
        <v>17</v>
      </c>
      <c r="F87" s="7">
        <v>11019814.439999999</v>
      </c>
      <c r="G87" s="7">
        <v>0</v>
      </c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29"/>
      <c r="B88" s="26"/>
      <c r="C88" s="27"/>
      <c r="D88" s="28"/>
      <c r="E88" s="4" t="s">
        <v>18</v>
      </c>
      <c r="F88" s="7">
        <v>391510</v>
      </c>
      <c r="G88" s="7">
        <v>16278329</v>
      </c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29"/>
      <c r="B89" s="26"/>
      <c r="C89" s="27"/>
      <c r="D89" s="28"/>
      <c r="E89" s="4" t="s">
        <v>75</v>
      </c>
      <c r="F89" s="7">
        <v>4088000</v>
      </c>
      <c r="G89" s="7">
        <v>0</v>
      </c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29"/>
      <c r="B90" s="26"/>
      <c r="C90" s="27"/>
      <c r="D90" s="28"/>
      <c r="E90" s="4" t="s">
        <v>76</v>
      </c>
      <c r="F90" s="7">
        <v>178373</v>
      </c>
      <c r="G90" s="7">
        <v>0</v>
      </c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29"/>
      <c r="B91" s="26"/>
      <c r="C91" s="27"/>
      <c r="D91" s="28"/>
      <c r="E91" s="4" t="s">
        <v>77</v>
      </c>
      <c r="F91" s="7">
        <v>4374720</v>
      </c>
      <c r="G91" s="7">
        <v>0</v>
      </c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6.4" x14ac:dyDescent="0.3">
      <c r="A92" s="29"/>
      <c r="B92" s="26"/>
      <c r="C92" s="27"/>
      <c r="D92" s="28"/>
      <c r="E92" s="30" t="s">
        <v>39</v>
      </c>
      <c r="F92" s="6">
        <f>SUM(F93+F96+F98+F102+F107+F109)</f>
        <v>23585523.009999998</v>
      </c>
      <c r="G92" s="6">
        <f>SUM(G93+G96+G98+G102+G107+G109)</f>
        <v>19811434.57</v>
      </c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29"/>
      <c r="B93" s="26"/>
      <c r="C93" s="27"/>
      <c r="D93" s="28"/>
      <c r="E93" s="31" t="s">
        <v>40</v>
      </c>
      <c r="F93" s="6">
        <f>SUM(F94:F95)</f>
        <v>867739.28</v>
      </c>
      <c r="G93" s="6">
        <f>SUM(G94:G95)</f>
        <v>471445.42</v>
      </c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33"/>
      <c r="B94" s="34"/>
      <c r="C94" s="35"/>
      <c r="D94" s="36"/>
      <c r="E94" s="32" t="s">
        <v>84</v>
      </c>
      <c r="F94" s="7">
        <v>0</v>
      </c>
      <c r="G94" s="7">
        <v>471445.42</v>
      </c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33"/>
      <c r="B95" s="34"/>
      <c r="C95" s="35"/>
      <c r="D95" s="36"/>
      <c r="E95" s="32" t="s">
        <v>41</v>
      </c>
      <c r="F95" s="7">
        <v>867739.28</v>
      </c>
      <c r="G95" s="7">
        <v>0</v>
      </c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33"/>
      <c r="B96" s="34"/>
      <c r="C96" s="35"/>
      <c r="D96" s="36"/>
      <c r="E96" s="31" t="s">
        <v>80</v>
      </c>
      <c r="F96" s="6">
        <f>SUM(F97)</f>
        <v>471445.42</v>
      </c>
      <c r="G96" s="7">
        <v>0</v>
      </c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33"/>
      <c r="B97" s="34"/>
      <c r="C97" s="35"/>
      <c r="D97" s="36"/>
      <c r="E97" s="32" t="s">
        <v>81</v>
      </c>
      <c r="F97" s="7">
        <v>471445.42</v>
      </c>
      <c r="G97" s="7">
        <v>0</v>
      </c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33"/>
      <c r="B98" s="34"/>
      <c r="C98" s="35"/>
      <c r="D98" s="36"/>
      <c r="E98" s="31" t="s">
        <v>21</v>
      </c>
      <c r="F98" s="6">
        <f>SUM(F99:F100)</f>
        <v>11319814.439999999</v>
      </c>
      <c r="G98" s="6">
        <f>SUM(G99:G101)</f>
        <v>2006366.28</v>
      </c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33"/>
      <c r="B99" s="34"/>
      <c r="C99" s="35"/>
      <c r="D99" s="36"/>
      <c r="E99" s="32" t="s">
        <v>19</v>
      </c>
      <c r="F99" s="7">
        <v>300000</v>
      </c>
      <c r="G99" s="7">
        <v>0</v>
      </c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33"/>
      <c r="B100" s="34"/>
      <c r="C100" s="35"/>
      <c r="D100" s="36"/>
      <c r="E100" s="23" t="s">
        <v>20</v>
      </c>
      <c r="F100" s="7">
        <v>11019814.439999999</v>
      </c>
      <c r="G100" s="7">
        <v>1906366.28</v>
      </c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33"/>
      <c r="B101" s="34"/>
      <c r="C101" s="35"/>
      <c r="D101" s="36"/>
      <c r="E101" s="23" t="s">
        <v>85</v>
      </c>
      <c r="F101" s="7">
        <v>0</v>
      </c>
      <c r="G101" s="7">
        <v>100000</v>
      </c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33"/>
      <c r="B102" s="34"/>
      <c r="C102" s="35"/>
      <c r="D102" s="36"/>
      <c r="E102" s="25" t="s">
        <v>22</v>
      </c>
      <c r="F102" s="6">
        <f>SUM(F104:F106)</f>
        <v>10326523.869999999</v>
      </c>
      <c r="G102" s="6">
        <f>SUM(G103:G106)</f>
        <v>17333622.870000001</v>
      </c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33"/>
      <c r="B103" s="34"/>
      <c r="C103" s="35"/>
      <c r="D103" s="36"/>
      <c r="E103" s="23" t="s">
        <v>42</v>
      </c>
      <c r="F103" s="7">
        <v>0</v>
      </c>
      <c r="G103" s="7">
        <v>500000</v>
      </c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33"/>
      <c r="B104" s="34"/>
      <c r="C104" s="35"/>
      <c r="D104" s="36"/>
      <c r="E104" s="23" t="s">
        <v>43</v>
      </c>
      <c r="F104" s="7">
        <v>8854230</v>
      </c>
      <c r="G104" s="7">
        <v>16833622.870000001</v>
      </c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33"/>
      <c r="B105" s="34"/>
      <c r="C105" s="35"/>
      <c r="D105" s="36"/>
      <c r="E105" s="23" t="s">
        <v>44</v>
      </c>
      <c r="F105" s="7">
        <v>1427000</v>
      </c>
      <c r="G105" s="7">
        <v>0</v>
      </c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33"/>
      <c r="B106" s="34"/>
      <c r="C106" s="35"/>
      <c r="D106" s="36"/>
      <c r="E106" s="23" t="s">
        <v>25</v>
      </c>
      <c r="F106" s="7">
        <v>45293.87</v>
      </c>
      <c r="G106" s="7">
        <v>0</v>
      </c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29"/>
      <c r="B107" s="26"/>
      <c r="C107" s="27"/>
      <c r="D107" s="28"/>
      <c r="E107" s="25" t="s">
        <v>45</v>
      </c>
      <c r="F107" s="6">
        <f>SUM(F108:F108)</f>
        <v>300000</v>
      </c>
      <c r="G107" s="7">
        <v>0</v>
      </c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29"/>
      <c r="B108" s="26"/>
      <c r="C108" s="27"/>
      <c r="D108" s="28"/>
      <c r="E108" s="23" t="s">
        <v>46</v>
      </c>
      <c r="F108" s="7">
        <v>300000</v>
      </c>
      <c r="G108" s="7">
        <v>0</v>
      </c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29"/>
      <c r="B109" s="26"/>
      <c r="C109" s="27"/>
      <c r="D109" s="28"/>
      <c r="E109" s="25" t="s">
        <v>82</v>
      </c>
      <c r="F109" s="6">
        <f>SUM(F110)</f>
        <v>300000</v>
      </c>
      <c r="G109" s="7">
        <v>0</v>
      </c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A110" s="29"/>
      <c r="B110" s="26"/>
      <c r="C110" s="27"/>
      <c r="D110" s="28"/>
      <c r="E110" s="23" t="s">
        <v>83</v>
      </c>
      <c r="F110" s="7">
        <v>300000</v>
      </c>
      <c r="G110" s="7">
        <v>0</v>
      </c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8.8" customHeight="1" x14ac:dyDescent="0.3">
      <c r="A111" s="47" t="s">
        <v>10</v>
      </c>
      <c r="B111" s="53" t="s">
        <v>70</v>
      </c>
      <c r="C111" s="56" t="s">
        <v>71</v>
      </c>
      <c r="D111" s="50" t="s">
        <v>14</v>
      </c>
      <c r="E111" s="30" t="s">
        <v>39</v>
      </c>
      <c r="F111" s="6">
        <f>SUM(F112+F116+F118+F120)</f>
        <v>844567.4</v>
      </c>
      <c r="G111" s="6">
        <f>SUM(G112+G116+G118+G120)</f>
        <v>844567.4</v>
      </c>
      <c r="H111" s="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48"/>
      <c r="B112" s="54"/>
      <c r="C112" s="57"/>
      <c r="D112" s="51"/>
      <c r="E112" s="31" t="s">
        <v>40</v>
      </c>
      <c r="F112" s="6">
        <f>SUM(F113:F115)</f>
        <v>420000</v>
      </c>
      <c r="G112" s="6">
        <f>SUM(G113:G115)</f>
        <v>842671.98</v>
      </c>
      <c r="H112" s="7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48"/>
      <c r="B113" s="54"/>
      <c r="C113" s="57"/>
      <c r="D113" s="51"/>
      <c r="E113" s="32" t="s">
        <v>58</v>
      </c>
      <c r="F113" s="7">
        <v>100000</v>
      </c>
      <c r="G113" s="7">
        <v>0</v>
      </c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48"/>
      <c r="B114" s="54"/>
      <c r="C114" s="57"/>
      <c r="D114" s="51"/>
      <c r="E114" s="32" t="s">
        <v>84</v>
      </c>
      <c r="F114" s="7">
        <v>0</v>
      </c>
      <c r="G114" s="7">
        <v>42671.98</v>
      </c>
      <c r="H114" s="7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49"/>
      <c r="B115" s="55"/>
      <c r="C115" s="58"/>
      <c r="D115" s="52"/>
      <c r="E115" s="32" t="s">
        <v>41</v>
      </c>
      <c r="F115" s="7">
        <v>320000</v>
      </c>
      <c r="G115" s="7">
        <v>800000</v>
      </c>
      <c r="H115" s="7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33"/>
      <c r="B116" s="34"/>
      <c r="C116" s="35"/>
      <c r="D116" s="36"/>
      <c r="E116" s="31" t="s">
        <v>80</v>
      </c>
      <c r="F116" s="7">
        <f>SUM(F117)</f>
        <v>0</v>
      </c>
      <c r="G116" s="6">
        <f>SUM(G117)</f>
        <v>1895.42</v>
      </c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33"/>
      <c r="B117" s="34"/>
      <c r="C117" s="35"/>
      <c r="D117" s="36"/>
      <c r="E117" s="32" t="s">
        <v>81</v>
      </c>
      <c r="F117" s="7">
        <v>0</v>
      </c>
      <c r="G117" s="7">
        <v>1895.42</v>
      </c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33"/>
      <c r="B118" s="34"/>
      <c r="C118" s="35"/>
      <c r="D118" s="36"/>
      <c r="E118" s="31" t="s">
        <v>21</v>
      </c>
      <c r="F118" s="6">
        <f>SUM(F119)</f>
        <v>44567.4</v>
      </c>
      <c r="G118" s="7">
        <f>SUM(G119)</f>
        <v>0</v>
      </c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33"/>
      <c r="B119" s="34"/>
      <c r="C119" s="35"/>
      <c r="D119" s="36"/>
      <c r="E119" s="23" t="s">
        <v>20</v>
      </c>
      <c r="F119" s="7">
        <v>44567.4</v>
      </c>
      <c r="G119" s="7">
        <v>0</v>
      </c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33"/>
      <c r="B120" s="34"/>
      <c r="C120" s="35"/>
      <c r="D120" s="36"/>
      <c r="E120" s="25" t="s">
        <v>82</v>
      </c>
      <c r="F120" s="6">
        <f>SUM(F121)</f>
        <v>380000</v>
      </c>
      <c r="G120" s="7">
        <v>0</v>
      </c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33"/>
      <c r="B121" s="34"/>
      <c r="C121" s="35"/>
      <c r="D121" s="36"/>
      <c r="E121" s="40">
        <v>1202</v>
      </c>
      <c r="F121" s="7">
        <v>380000</v>
      </c>
      <c r="G121" s="7">
        <v>0</v>
      </c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7" customHeight="1" x14ac:dyDescent="0.3">
      <c r="A122" s="47" t="s">
        <v>11</v>
      </c>
      <c r="B122" s="53" t="s">
        <v>72</v>
      </c>
      <c r="C122" s="56" t="s">
        <v>73</v>
      </c>
      <c r="D122" s="59" t="s">
        <v>14</v>
      </c>
      <c r="E122" s="30" t="s">
        <v>39</v>
      </c>
      <c r="F122" s="6">
        <f>SUM(F123)</f>
        <v>1000000</v>
      </c>
      <c r="G122" s="10">
        <f>SUM(G125)</f>
        <v>1000000</v>
      </c>
      <c r="H122" s="1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48"/>
      <c r="B123" s="54"/>
      <c r="C123" s="57"/>
      <c r="D123" s="60"/>
      <c r="E123" s="31" t="s">
        <v>40</v>
      </c>
      <c r="F123" s="6">
        <f>SUM(F124)</f>
        <v>1000000</v>
      </c>
      <c r="G123" s="9">
        <v>0</v>
      </c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48"/>
      <c r="B124" s="54"/>
      <c r="C124" s="57"/>
      <c r="D124" s="60"/>
      <c r="E124" s="32" t="s">
        <v>84</v>
      </c>
      <c r="F124" s="7">
        <v>1000000</v>
      </c>
      <c r="G124" s="7">
        <v>0</v>
      </c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7.6" customHeight="1" x14ac:dyDescent="0.3">
      <c r="A125" s="48"/>
      <c r="B125" s="54"/>
      <c r="C125" s="57"/>
      <c r="D125" s="60"/>
      <c r="E125" s="31" t="s">
        <v>21</v>
      </c>
      <c r="F125" s="6">
        <f>SUM(F126)</f>
        <v>0</v>
      </c>
      <c r="G125" s="6">
        <f>SUM(G126)</f>
        <v>1000000</v>
      </c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49"/>
      <c r="B126" s="55"/>
      <c r="C126" s="58"/>
      <c r="D126" s="61"/>
      <c r="E126" s="23" t="s">
        <v>20</v>
      </c>
      <c r="F126" s="7">
        <v>0</v>
      </c>
      <c r="G126" s="7">
        <v>1000000</v>
      </c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48"/>
      <c r="B127" s="54"/>
      <c r="C127" s="57"/>
      <c r="D127" s="51"/>
      <c r="E127" s="3" t="s">
        <v>67</v>
      </c>
      <c r="F127" s="6">
        <f>SUM(F128+F145)</f>
        <v>24426495.870000001</v>
      </c>
      <c r="G127" s="6">
        <f>SUM(G128+G145)</f>
        <v>6932710.3799999999</v>
      </c>
      <c r="H127" s="7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48"/>
      <c r="B128" s="54"/>
      <c r="C128" s="57"/>
      <c r="D128" s="51"/>
      <c r="E128" s="22" t="s">
        <v>2</v>
      </c>
      <c r="F128" s="6">
        <f>SUM(F129:F134)</f>
        <v>2337890</v>
      </c>
      <c r="G128" s="6">
        <f>SUM(G135:G144)</f>
        <v>2337890</v>
      </c>
      <c r="H128" s="7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48"/>
      <c r="B129" s="54"/>
      <c r="C129" s="57"/>
      <c r="D129" s="51"/>
      <c r="E129" s="4" t="s">
        <v>61</v>
      </c>
      <c r="F129" s="7">
        <v>1098881</v>
      </c>
      <c r="G129" s="7">
        <v>0</v>
      </c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48"/>
      <c r="B130" s="54"/>
      <c r="C130" s="57"/>
      <c r="D130" s="51"/>
      <c r="E130" s="4" t="s">
        <v>74</v>
      </c>
      <c r="F130" s="7">
        <v>15700</v>
      </c>
      <c r="G130" s="7">
        <v>0</v>
      </c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48"/>
      <c r="B131" s="54"/>
      <c r="C131" s="57"/>
      <c r="D131" s="51"/>
      <c r="E131" s="4" t="s">
        <v>86</v>
      </c>
      <c r="F131" s="7">
        <v>150000</v>
      </c>
      <c r="G131" s="7">
        <v>0</v>
      </c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48"/>
      <c r="B132" s="54"/>
      <c r="C132" s="57"/>
      <c r="D132" s="51"/>
      <c r="E132" s="4" t="s">
        <v>87</v>
      </c>
      <c r="F132" s="7">
        <v>1000000</v>
      </c>
      <c r="G132" s="7">
        <v>0</v>
      </c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48"/>
      <c r="B133" s="54"/>
      <c r="C133" s="57"/>
      <c r="D133" s="51"/>
      <c r="E133" s="4" t="s">
        <v>88</v>
      </c>
      <c r="F133" s="7">
        <v>40000</v>
      </c>
      <c r="G133" s="7">
        <v>0</v>
      </c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48"/>
      <c r="B134" s="54"/>
      <c r="C134" s="57"/>
      <c r="D134" s="51"/>
      <c r="E134" s="4" t="s">
        <v>89</v>
      </c>
      <c r="F134" s="7">
        <v>33309</v>
      </c>
      <c r="G134" s="7">
        <v>0</v>
      </c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48"/>
      <c r="B135" s="54"/>
      <c r="C135" s="57"/>
      <c r="D135" s="51"/>
      <c r="E135" s="4" t="s">
        <v>91</v>
      </c>
      <c r="F135" s="7">
        <v>0</v>
      </c>
      <c r="G135" s="7">
        <v>79500</v>
      </c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48"/>
      <c r="B136" s="54"/>
      <c r="C136" s="57"/>
      <c r="D136" s="51"/>
      <c r="E136" s="4" t="s">
        <v>92</v>
      </c>
      <c r="F136" s="7">
        <v>0</v>
      </c>
      <c r="G136" s="7">
        <v>17000</v>
      </c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48"/>
      <c r="B137" s="54"/>
      <c r="C137" s="57"/>
      <c r="D137" s="51"/>
      <c r="E137" s="4" t="s">
        <v>93</v>
      </c>
      <c r="F137" s="7">
        <v>0</v>
      </c>
      <c r="G137" s="7">
        <v>4000</v>
      </c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48"/>
      <c r="B138" s="54"/>
      <c r="C138" s="57"/>
      <c r="D138" s="51"/>
      <c r="E138" s="4" t="s">
        <v>94</v>
      </c>
      <c r="F138" s="7">
        <v>0</v>
      </c>
      <c r="G138" s="7">
        <v>231140</v>
      </c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48"/>
      <c r="B139" s="54"/>
      <c r="C139" s="57"/>
      <c r="D139" s="51"/>
      <c r="E139" s="4" t="s">
        <v>95</v>
      </c>
      <c r="F139" s="7">
        <v>0</v>
      </c>
      <c r="G139" s="7">
        <v>10250</v>
      </c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48"/>
      <c r="B140" s="54"/>
      <c r="C140" s="57"/>
      <c r="D140" s="51"/>
      <c r="E140" s="4" t="s">
        <v>78</v>
      </c>
      <c r="F140" s="7">
        <v>0</v>
      </c>
      <c r="G140" s="7">
        <v>1250000</v>
      </c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48"/>
      <c r="B141" s="54"/>
      <c r="C141" s="57"/>
      <c r="D141" s="51"/>
      <c r="E141" s="4" t="s">
        <v>53</v>
      </c>
      <c r="F141" s="7">
        <v>0</v>
      </c>
      <c r="G141" s="7">
        <v>149000</v>
      </c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48"/>
      <c r="B142" s="54"/>
      <c r="C142" s="57"/>
      <c r="D142" s="51"/>
      <c r="E142" s="4" t="s">
        <v>54</v>
      </c>
      <c r="F142" s="7">
        <v>0</v>
      </c>
      <c r="G142" s="7">
        <v>111050</v>
      </c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48"/>
      <c r="B143" s="54"/>
      <c r="C143" s="57"/>
      <c r="D143" s="51"/>
      <c r="E143" s="4" t="s">
        <v>55</v>
      </c>
      <c r="F143" s="7">
        <v>0</v>
      </c>
      <c r="G143" s="7">
        <v>343095</v>
      </c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48"/>
      <c r="B144" s="54"/>
      <c r="C144" s="57"/>
      <c r="D144" s="51"/>
      <c r="E144" s="4" t="s">
        <v>96</v>
      </c>
      <c r="F144" s="7">
        <v>0</v>
      </c>
      <c r="G144" s="7">
        <v>142855</v>
      </c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48"/>
      <c r="B145" s="54"/>
      <c r="C145" s="57"/>
      <c r="D145" s="51"/>
      <c r="E145" s="22" t="s">
        <v>3</v>
      </c>
      <c r="F145" s="6">
        <f>SUM(F146:F149)</f>
        <v>22088605.870000001</v>
      </c>
      <c r="G145" s="6">
        <f>SUM(G146:G150)</f>
        <v>4594820.38</v>
      </c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48"/>
      <c r="B146" s="54"/>
      <c r="C146" s="57"/>
      <c r="D146" s="51"/>
      <c r="E146" s="4" t="s">
        <v>36</v>
      </c>
      <c r="F146" s="7">
        <v>4989971.3600000003</v>
      </c>
      <c r="G146" s="7">
        <v>0</v>
      </c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48"/>
      <c r="B147" s="54"/>
      <c r="C147" s="57"/>
      <c r="D147" s="51"/>
      <c r="E147" s="4" t="s">
        <v>17</v>
      </c>
      <c r="F147" s="7">
        <v>5512596.7599999998</v>
      </c>
      <c r="G147" s="7">
        <v>705308.19</v>
      </c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48"/>
      <c r="B148" s="54"/>
      <c r="C148" s="57"/>
      <c r="D148" s="51"/>
      <c r="E148" s="4" t="s">
        <v>18</v>
      </c>
      <c r="F148" s="7">
        <v>11461045.75</v>
      </c>
      <c r="G148" s="7">
        <v>2594757.5299999998</v>
      </c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48"/>
      <c r="B149" s="54"/>
      <c r="C149" s="57"/>
      <c r="D149" s="51"/>
      <c r="E149" s="4" t="s">
        <v>90</v>
      </c>
      <c r="F149" s="7">
        <v>124992</v>
      </c>
      <c r="G149" s="7">
        <v>0</v>
      </c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48"/>
      <c r="B150" s="54"/>
      <c r="C150" s="57"/>
      <c r="D150" s="51"/>
      <c r="E150" s="4" t="s">
        <v>97</v>
      </c>
      <c r="F150" s="7">
        <v>0</v>
      </c>
      <c r="G150" s="7">
        <v>1294754.6599999999</v>
      </c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6.4" x14ac:dyDescent="0.3">
      <c r="A151" s="48"/>
      <c r="B151" s="54"/>
      <c r="C151" s="57"/>
      <c r="D151" s="51"/>
      <c r="E151" s="30" t="s">
        <v>39</v>
      </c>
      <c r="F151" s="6">
        <f>SUM(F152+F159+F163+F168+F174+F177+F182+F184+F186)</f>
        <v>22227094.48</v>
      </c>
      <c r="G151" s="6">
        <f>SUM(G152+G159+G163+G168+G174+G177+G182+G184+G186)</f>
        <v>16668077.040000003</v>
      </c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48"/>
      <c r="B152" s="54"/>
      <c r="C152" s="57"/>
      <c r="D152" s="51"/>
      <c r="E152" s="31" t="s">
        <v>40</v>
      </c>
      <c r="F152" s="6">
        <f>SUM(F153:F158)</f>
        <v>2024430.3399999999</v>
      </c>
      <c r="G152" s="6">
        <f>SUM(G153:G158)</f>
        <v>2284210.6700000004</v>
      </c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3">
      <c r="A153" s="48"/>
      <c r="B153" s="54"/>
      <c r="C153" s="57"/>
      <c r="D153" s="51"/>
      <c r="E153" s="32" t="s">
        <v>98</v>
      </c>
      <c r="F153" s="7">
        <v>139810.04999999999</v>
      </c>
      <c r="G153" s="7">
        <v>0</v>
      </c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48"/>
      <c r="B154" s="54"/>
      <c r="C154" s="57"/>
      <c r="D154" s="51"/>
      <c r="E154" s="32" t="s">
        <v>99</v>
      </c>
      <c r="F154" s="7">
        <v>0</v>
      </c>
      <c r="G154" s="7">
        <v>7026.18</v>
      </c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48"/>
      <c r="B155" s="54"/>
      <c r="C155" s="57"/>
      <c r="D155" s="51"/>
      <c r="E155" s="32" t="s">
        <v>100</v>
      </c>
      <c r="F155" s="7">
        <v>124135.78</v>
      </c>
      <c r="G155" s="7">
        <v>0</v>
      </c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">
      <c r="A156" s="48"/>
      <c r="B156" s="54"/>
      <c r="C156" s="57"/>
      <c r="D156" s="51"/>
      <c r="E156" s="32" t="s">
        <v>58</v>
      </c>
      <c r="F156" s="7">
        <v>558650.57999999996</v>
      </c>
      <c r="G156" s="7">
        <v>80175.960000000006</v>
      </c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A157" s="48"/>
      <c r="B157" s="54"/>
      <c r="C157" s="57"/>
      <c r="D157" s="51"/>
      <c r="E157" s="32" t="s">
        <v>84</v>
      </c>
      <c r="F157" s="7">
        <v>0</v>
      </c>
      <c r="G157" s="7">
        <v>1485882.6</v>
      </c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48"/>
      <c r="B158" s="54"/>
      <c r="C158" s="57"/>
      <c r="D158" s="51"/>
      <c r="E158" s="32" t="s">
        <v>41</v>
      </c>
      <c r="F158" s="7">
        <v>1201833.93</v>
      </c>
      <c r="G158" s="7">
        <v>711125.93</v>
      </c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3">
      <c r="A159" s="48"/>
      <c r="B159" s="54"/>
      <c r="C159" s="57"/>
      <c r="D159" s="51"/>
      <c r="E159" s="31" t="s">
        <v>31</v>
      </c>
      <c r="F159" s="6">
        <f>SUM(F161)</f>
        <v>333000</v>
      </c>
      <c r="G159" s="6">
        <f>SUM(G160:G162)</f>
        <v>121000</v>
      </c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3">
      <c r="A160" s="48"/>
      <c r="B160" s="54"/>
      <c r="C160" s="57"/>
      <c r="D160" s="51"/>
      <c r="E160" s="32" t="s">
        <v>32</v>
      </c>
      <c r="F160" s="7">
        <v>0</v>
      </c>
      <c r="G160" s="7">
        <v>16000</v>
      </c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A161" s="48"/>
      <c r="B161" s="54"/>
      <c r="C161" s="57"/>
      <c r="D161" s="51"/>
      <c r="E161" s="32" t="s">
        <v>101</v>
      </c>
      <c r="F161" s="7">
        <v>333000</v>
      </c>
      <c r="G161" s="7">
        <v>0</v>
      </c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48"/>
      <c r="B162" s="54"/>
      <c r="C162" s="57"/>
      <c r="D162" s="51"/>
      <c r="E162" s="32" t="s">
        <v>105</v>
      </c>
      <c r="F162" s="7">
        <v>0</v>
      </c>
      <c r="G162" s="7">
        <v>105000</v>
      </c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48"/>
      <c r="B163" s="54"/>
      <c r="C163" s="57"/>
      <c r="D163" s="51"/>
      <c r="E163" s="31" t="s">
        <v>21</v>
      </c>
      <c r="F163" s="6">
        <f>SUM(F165)</f>
        <v>5573761.2599999998</v>
      </c>
      <c r="G163" s="6">
        <f>SUM(G164:G167)</f>
        <v>4694057.8100000005</v>
      </c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48"/>
      <c r="B164" s="54"/>
      <c r="C164" s="57"/>
      <c r="D164" s="51"/>
      <c r="E164" s="32" t="s">
        <v>19</v>
      </c>
      <c r="F164" s="7">
        <v>0</v>
      </c>
      <c r="G164" s="7">
        <v>131650.62</v>
      </c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A165" s="48"/>
      <c r="B165" s="54"/>
      <c r="C165" s="57"/>
      <c r="D165" s="51"/>
      <c r="E165" s="23" t="s">
        <v>20</v>
      </c>
      <c r="F165" s="7">
        <v>5573761.2599999998</v>
      </c>
      <c r="G165" s="7">
        <v>4437315.04</v>
      </c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48"/>
      <c r="B166" s="54"/>
      <c r="C166" s="57"/>
      <c r="D166" s="51"/>
      <c r="E166" s="23" t="s">
        <v>85</v>
      </c>
      <c r="F166" s="7">
        <v>0</v>
      </c>
      <c r="G166" s="7">
        <v>103518</v>
      </c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48"/>
      <c r="B167" s="54"/>
      <c r="C167" s="57"/>
      <c r="D167" s="51"/>
      <c r="E167" s="23" t="s">
        <v>106</v>
      </c>
      <c r="F167" s="7">
        <v>0</v>
      </c>
      <c r="G167" s="7">
        <v>21574.15</v>
      </c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48"/>
      <c r="B168" s="54"/>
      <c r="C168" s="57"/>
      <c r="D168" s="51"/>
      <c r="E168" s="25" t="s">
        <v>22</v>
      </c>
      <c r="F168" s="6">
        <f>SUM(F169:F173)</f>
        <v>4046137.7199999997</v>
      </c>
      <c r="G168" s="6">
        <f>SUM(G169:G173)</f>
        <v>3522577.5700000003</v>
      </c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48"/>
      <c r="B169" s="54"/>
      <c r="C169" s="57"/>
      <c r="D169" s="51"/>
      <c r="E169" s="23" t="s">
        <v>42</v>
      </c>
      <c r="F169" s="7">
        <v>818350.8</v>
      </c>
      <c r="G169" s="7">
        <v>58886.21</v>
      </c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48"/>
      <c r="B170" s="54"/>
      <c r="C170" s="57"/>
      <c r="D170" s="51"/>
      <c r="E170" s="23" t="s">
        <v>43</v>
      </c>
      <c r="F170" s="7">
        <v>1545651</v>
      </c>
      <c r="G170" s="7">
        <v>1685604.48</v>
      </c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48"/>
      <c r="B171" s="54"/>
      <c r="C171" s="57"/>
      <c r="D171" s="51"/>
      <c r="E171" s="23" t="s">
        <v>44</v>
      </c>
      <c r="F171" s="7">
        <v>931219.15</v>
      </c>
      <c r="G171" s="7">
        <v>7257.32</v>
      </c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48"/>
      <c r="B172" s="54"/>
      <c r="C172" s="57"/>
      <c r="D172" s="51"/>
      <c r="E172" s="23" t="s">
        <v>25</v>
      </c>
      <c r="F172" s="7">
        <v>0</v>
      </c>
      <c r="G172" s="7">
        <v>1679702.35</v>
      </c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48"/>
      <c r="B173" s="54"/>
      <c r="C173" s="57"/>
      <c r="D173" s="51"/>
      <c r="E173" s="23" t="s">
        <v>102</v>
      </c>
      <c r="F173" s="7">
        <v>750916.77</v>
      </c>
      <c r="G173" s="7">
        <v>91127.21</v>
      </c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48"/>
      <c r="B174" s="54"/>
      <c r="C174" s="57"/>
      <c r="D174" s="51"/>
      <c r="E174" s="25" t="s">
        <v>45</v>
      </c>
      <c r="F174" s="6">
        <f>SUM(F175:F176)</f>
        <v>44961</v>
      </c>
      <c r="G174" s="6">
        <f>SUM(G175:G176)</f>
        <v>2958070.5700000003</v>
      </c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48"/>
      <c r="B175" s="54"/>
      <c r="C175" s="57"/>
      <c r="D175" s="51"/>
      <c r="E175" s="23" t="s">
        <v>46</v>
      </c>
      <c r="F175" s="7">
        <v>44961</v>
      </c>
      <c r="G175" s="7">
        <v>2851154.1</v>
      </c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48"/>
      <c r="B176" s="54"/>
      <c r="C176" s="57"/>
      <c r="D176" s="51"/>
      <c r="E176" s="23" t="s">
        <v>47</v>
      </c>
      <c r="F176" s="7">
        <v>0</v>
      </c>
      <c r="G176" s="7">
        <v>106916.47</v>
      </c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48"/>
      <c r="B177" s="54"/>
      <c r="C177" s="57"/>
      <c r="D177" s="51"/>
      <c r="E177" s="25" t="s">
        <v>26</v>
      </c>
      <c r="F177" s="6">
        <f>SUM(F178:F181)</f>
        <v>10158023.17</v>
      </c>
      <c r="G177" s="6">
        <f>SUM(G178:G181)</f>
        <v>2901339.3800000004</v>
      </c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48"/>
      <c r="B178" s="54"/>
      <c r="C178" s="57"/>
      <c r="D178" s="51"/>
      <c r="E178" s="23" t="s">
        <v>103</v>
      </c>
      <c r="F178" s="7">
        <v>169977.43</v>
      </c>
      <c r="G178" s="7">
        <v>0</v>
      </c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48"/>
      <c r="B179" s="54"/>
      <c r="C179" s="57"/>
      <c r="D179" s="51"/>
      <c r="E179" s="23" t="s">
        <v>107</v>
      </c>
      <c r="F179" s="7">
        <v>0</v>
      </c>
      <c r="G179" s="7">
        <v>290879.7</v>
      </c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48"/>
      <c r="B180" s="54"/>
      <c r="C180" s="57"/>
      <c r="D180" s="51"/>
      <c r="E180" s="23" t="s">
        <v>27</v>
      </c>
      <c r="F180" s="7">
        <v>9987074.75</v>
      </c>
      <c r="G180" s="7">
        <v>2610459.6800000002</v>
      </c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48"/>
      <c r="B181" s="54"/>
      <c r="C181" s="57"/>
      <c r="D181" s="51"/>
      <c r="E181" s="23" t="s">
        <v>104</v>
      </c>
      <c r="F181" s="7">
        <v>970.99</v>
      </c>
      <c r="G181" s="7">
        <v>0</v>
      </c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48"/>
      <c r="B182" s="54"/>
      <c r="C182" s="57"/>
      <c r="D182" s="51"/>
      <c r="E182" s="25" t="s">
        <v>59</v>
      </c>
      <c r="F182" s="6">
        <f>SUM(F183)</f>
        <v>0</v>
      </c>
      <c r="G182" s="6">
        <f>SUM(G183)</f>
        <v>166681.46</v>
      </c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48"/>
      <c r="B183" s="54"/>
      <c r="C183" s="57"/>
      <c r="D183" s="51"/>
      <c r="E183" s="23" t="s">
        <v>60</v>
      </c>
      <c r="F183" s="7">
        <v>0</v>
      </c>
      <c r="G183" s="7">
        <v>166681.46</v>
      </c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48"/>
      <c r="B184" s="54"/>
      <c r="C184" s="57"/>
      <c r="D184" s="51"/>
      <c r="E184" s="25" t="s">
        <v>82</v>
      </c>
      <c r="F184" s="6">
        <f>SUM(F185)</f>
        <v>46780.99</v>
      </c>
      <c r="G184" s="7">
        <v>0</v>
      </c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48"/>
      <c r="B185" s="54"/>
      <c r="C185" s="57"/>
      <c r="D185" s="51"/>
      <c r="E185" s="23" t="s">
        <v>83</v>
      </c>
      <c r="F185" s="7">
        <v>46780.99</v>
      </c>
      <c r="G185" s="7">
        <v>0</v>
      </c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48"/>
      <c r="B186" s="54"/>
      <c r="C186" s="57"/>
      <c r="D186" s="51"/>
      <c r="E186" s="25" t="s">
        <v>68</v>
      </c>
      <c r="F186" s="7">
        <v>0</v>
      </c>
      <c r="G186" s="6">
        <f>SUM(G187)</f>
        <v>20139.580000000002</v>
      </c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48"/>
      <c r="B187" s="54"/>
      <c r="C187" s="57"/>
      <c r="D187" s="51"/>
      <c r="E187" s="23" t="s">
        <v>69</v>
      </c>
      <c r="F187" s="7">
        <v>0</v>
      </c>
      <c r="G187" s="7">
        <v>20139.580000000002</v>
      </c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41"/>
      <c r="B188" s="42"/>
      <c r="C188" s="43"/>
      <c r="D188" s="44"/>
      <c r="E188" s="45"/>
      <c r="F188" s="46"/>
      <c r="G188" s="46"/>
      <c r="H188" s="4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</sheetData>
  <mergeCells count="29">
    <mergeCell ref="A1:H1"/>
    <mergeCell ref="A4:A7"/>
    <mergeCell ref="A25:A29"/>
    <mergeCell ref="A47:A61"/>
    <mergeCell ref="A80:A86"/>
    <mergeCell ref="B4:B7"/>
    <mergeCell ref="C4:C7"/>
    <mergeCell ref="B25:B29"/>
    <mergeCell ref="C25:C29"/>
    <mergeCell ref="D25:D29"/>
    <mergeCell ref="C47:C61"/>
    <mergeCell ref="D47:D61"/>
    <mergeCell ref="B80:B86"/>
    <mergeCell ref="C80:C86"/>
    <mergeCell ref="D80:D86"/>
    <mergeCell ref="B47:B61"/>
    <mergeCell ref="A111:A115"/>
    <mergeCell ref="A127:A187"/>
    <mergeCell ref="D4:D7"/>
    <mergeCell ref="B122:B126"/>
    <mergeCell ref="A122:A126"/>
    <mergeCell ref="C122:C126"/>
    <mergeCell ref="D122:D126"/>
    <mergeCell ref="B127:B187"/>
    <mergeCell ref="C127:C187"/>
    <mergeCell ref="D127:D187"/>
    <mergeCell ref="B111:B115"/>
    <mergeCell ref="C111:C115"/>
    <mergeCell ref="D111:D115"/>
  </mergeCells>
  <pageMargins left="0.7" right="0.7" top="0.75" bottom="0.75" header="0.3" footer="0.3"/>
  <pageSetup paperSize="9" scale="96" orientation="landscape" r:id="rId1"/>
  <rowBreaks count="1" manualBreakCount="1"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2021-05-14T01:20:32Z</dcterms:modified>
</cp:coreProperties>
</file>