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017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F263" i="1"/>
  <c r="F190"/>
  <c r="E190"/>
  <c r="F191"/>
  <c r="E191"/>
  <c r="G206"/>
  <c r="E205"/>
  <c r="F205"/>
  <c r="G205"/>
  <c r="F111"/>
  <c r="E111"/>
  <c r="G116"/>
  <c r="G115"/>
  <c r="F115"/>
  <c r="E115"/>
  <c r="E120"/>
  <c r="F120"/>
  <c r="G120"/>
  <c r="G121"/>
  <c r="F146"/>
  <c r="E146"/>
  <c r="G146"/>
  <c r="E84"/>
  <c r="G161"/>
  <c r="G162"/>
  <c r="E145"/>
  <c r="F145"/>
  <c r="G137"/>
  <c r="E8"/>
  <c r="E38"/>
  <c r="E212"/>
  <c r="E228"/>
  <c r="E263"/>
  <c r="E7"/>
  <c r="E37"/>
  <c r="E57"/>
  <c r="E83"/>
  <c r="E127"/>
  <c r="E166"/>
  <c r="E211"/>
  <c r="E227"/>
  <c r="E181"/>
  <c r="E262"/>
  <c r="F144"/>
  <c r="E144"/>
  <c r="G144"/>
  <c r="E160"/>
  <c r="F160"/>
  <c r="G160"/>
  <c r="F256"/>
  <c r="E256"/>
  <c r="F229"/>
  <c r="F246"/>
  <c r="E246"/>
  <c r="F231"/>
  <c r="E231"/>
  <c r="E82"/>
  <c r="G106"/>
  <c r="G107"/>
  <c r="E105"/>
  <c r="F105"/>
  <c r="G105"/>
  <c r="E98"/>
  <c r="G256"/>
  <c r="G257"/>
  <c r="G252"/>
  <c r="G253"/>
  <c r="E251"/>
  <c r="F251"/>
  <c r="G251"/>
  <c r="G246"/>
  <c r="G247"/>
  <c r="E241"/>
  <c r="F241"/>
  <c r="G241"/>
  <c r="G242"/>
  <c r="G232"/>
  <c r="G233"/>
  <c r="G234"/>
  <c r="E236"/>
  <c r="F236"/>
  <c r="G236"/>
  <c r="G237"/>
  <c r="G238"/>
  <c r="G231"/>
  <c r="F227"/>
  <c r="G227"/>
  <c r="F228"/>
  <c r="G228"/>
  <c r="E229"/>
  <c r="G229"/>
  <c r="E226"/>
  <c r="F226"/>
  <c r="G226"/>
  <c r="F215"/>
  <c r="E215"/>
  <c r="G215"/>
  <c r="G216"/>
  <c r="G217"/>
  <c r="G218"/>
  <c r="E220"/>
  <c r="F220"/>
  <c r="G220"/>
  <c r="G221"/>
  <c r="F211"/>
  <c r="F212"/>
  <c r="F213"/>
  <c r="F210"/>
  <c r="E213"/>
  <c r="E210"/>
  <c r="G210"/>
  <c r="G211"/>
  <c r="G212"/>
  <c r="G213"/>
  <c r="F200"/>
  <c r="E200"/>
  <c r="G200"/>
  <c r="G201"/>
  <c r="G191"/>
  <c r="E195"/>
  <c r="F195"/>
  <c r="G195"/>
  <c r="G196"/>
  <c r="G190"/>
  <c r="F185"/>
  <c r="E185"/>
  <c r="G185"/>
  <c r="G186"/>
  <c r="G176"/>
  <c r="F181"/>
  <c r="F180"/>
  <c r="E180"/>
  <c r="G180"/>
  <c r="G181"/>
  <c r="E175"/>
  <c r="F175"/>
  <c r="G175"/>
  <c r="G156"/>
  <c r="E170"/>
  <c r="E165"/>
  <c r="F170"/>
  <c r="F165"/>
  <c r="G165"/>
  <c r="F166"/>
  <c r="G166"/>
  <c r="G170"/>
  <c r="G171"/>
  <c r="E155"/>
  <c r="F155"/>
  <c r="G155"/>
  <c r="E149"/>
  <c r="F149"/>
  <c r="G149"/>
  <c r="G150"/>
  <c r="G145"/>
  <c r="E136"/>
  <c r="F136"/>
  <c r="G136"/>
  <c r="E131"/>
  <c r="F131"/>
  <c r="G131"/>
  <c r="G132"/>
  <c r="E126"/>
  <c r="F126"/>
  <c r="G126"/>
  <c r="F127"/>
  <c r="G127"/>
  <c r="G111"/>
  <c r="E110"/>
  <c r="F110"/>
  <c r="G110"/>
  <c r="G99"/>
  <c r="F98"/>
  <c r="G98"/>
  <c r="G88"/>
  <c r="E92"/>
  <c r="F92"/>
  <c r="G92"/>
  <c r="G93"/>
  <c r="E87"/>
  <c r="F87"/>
  <c r="G87"/>
  <c r="G78"/>
  <c r="F83"/>
  <c r="F82"/>
  <c r="G82"/>
  <c r="G83"/>
  <c r="G84"/>
  <c r="E77"/>
  <c r="F77"/>
  <c r="G77"/>
  <c r="G68"/>
  <c r="G70"/>
  <c r="E72"/>
  <c r="F72"/>
  <c r="G72"/>
  <c r="G73"/>
  <c r="E67"/>
  <c r="F67"/>
  <c r="G67"/>
  <c r="G62"/>
  <c r="G64"/>
  <c r="E61"/>
  <c r="F61"/>
  <c r="G61"/>
  <c r="F57"/>
  <c r="G57"/>
  <c r="E58"/>
  <c r="G58"/>
  <c r="F59"/>
  <c r="E59"/>
  <c r="G59"/>
  <c r="E56"/>
  <c r="F56"/>
  <c r="G56"/>
  <c r="G47"/>
  <c r="E51"/>
  <c r="F51"/>
  <c r="G51"/>
  <c r="G53"/>
  <c r="E46"/>
  <c r="F46"/>
  <c r="G46"/>
  <c r="G42"/>
  <c r="F41"/>
  <c r="E41"/>
  <c r="G41"/>
  <c r="F37"/>
  <c r="G37"/>
  <c r="F38"/>
  <c r="G38"/>
  <c r="E36"/>
  <c r="F36"/>
  <c r="G36"/>
  <c r="G32"/>
  <c r="E31"/>
  <c r="F31"/>
  <c r="G31"/>
  <c r="G25"/>
  <c r="G26"/>
  <c r="E24"/>
  <c r="F24"/>
  <c r="G24"/>
  <c r="G18"/>
  <c r="G19"/>
  <c r="E17"/>
  <c r="F17"/>
  <c r="G17"/>
  <c r="F7"/>
  <c r="G7"/>
  <c r="F8"/>
  <c r="G8"/>
  <c r="E11"/>
  <c r="F11"/>
  <c r="G11"/>
  <c r="G12"/>
  <c r="G13"/>
  <c r="E6"/>
  <c r="F6"/>
  <c r="G6"/>
  <c r="F264"/>
  <c r="E264"/>
  <c r="F262"/>
  <c r="F261"/>
  <c r="E261"/>
  <c r="G264"/>
  <c r="G263"/>
  <c r="G262"/>
  <c r="G261"/>
</calcChain>
</file>

<file path=xl/sharedStrings.xml><?xml version="1.0" encoding="utf-8"?>
<sst xmlns="http://schemas.openxmlformats.org/spreadsheetml/2006/main" count="617" uniqueCount="127">
  <si>
    <r>
      <t xml:space="preserve">ремонт участка автомобильной дороги по ул. Северной в с. Старосысоевка - 150,270 тыс. руб.; укрепление обочин на участке автомобильной дороги от Нефтебазы до 4ой площадки в Яковлевском муниципальном районе - 98,27255 тыс. руб.; устройство покрытия участка автомобильной дороги от Нефтебазы до 4ой площадки в Яковлевском районе - 97,56192 тыс. руб.; профилирование гравийных дорог местного значения на территории района - 620,305 тыс. руб.; ямочный ремонт асфальтобетонного покрытия на дорогах местного значения (долг за 2016 год) - 400,0 тыс. руб.  </t>
    </r>
    <r>
      <rPr>
        <b/>
        <sz val="10"/>
        <color indexed="8"/>
        <rFont val="Times New Roman"/>
        <family val="1"/>
        <charset val="204"/>
      </rPr>
      <t>Исполнено но не оплачено</t>
    </r>
    <r>
      <rPr>
        <sz val="10"/>
        <color indexed="8"/>
        <rFont val="Times New Roman"/>
        <family val="1"/>
        <charset val="204"/>
      </rPr>
      <t>: ямочный ремонт асфальтобетонного покрытия на дорогах местного значения - долг за 2016 год - 1940,50 тыс. руб.</t>
    </r>
  </si>
  <si>
    <r>
      <t>В</t>
    </r>
    <r>
      <rPr>
        <sz val="10"/>
        <color indexed="8"/>
        <rFont val="Times New Roman"/>
        <family val="1"/>
        <charset val="204"/>
      </rPr>
      <t>ыполнение работ по нанесению горизонтальной разметки и установки дорожных знаков на дорогах местного значения ЯМР - 139,605 тыс. руб. Проект организации дорожного движения - 241,035 тыс. руб</t>
    </r>
    <r>
      <rPr>
        <b/>
        <sz val="10"/>
        <color indexed="8"/>
        <rFont val="Times New Roman"/>
        <family val="1"/>
        <charset val="204"/>
      </rPr>
      <t>.</t>
    </r>
  </si>
  <si>
    <t>Постановление от 06.12.2017 года № 1001 - НПА "О признании утратившим силу постановления от 02.12.2015 года № 424 - НПА "Об утверждении муниципальной программы "Энергосбережение и повышение энергетической эффективности в Яковлевском муниципальном районе" на 2014-2019 годы"</t>
  </si>
  <si>
    <t>"Экономическое развитие и инновационная экономика Яковлевского муниципального района" на 2014-2020 годы</t>
  </si>
  <si>
    <t>"Развитие малого и среднего предпринимательства в Яковлевском муниципальном районе" на 2014-2020 годы</t>
  </si>
  <si>
    <t>"Повышение эффективности управления муниципальными финансами в Яковлевском муниципальном районе" на 2015-2020 годы</t>
  </si>
  <si>
    <t>"Развитие здравооохранения на территории Яковлевского района" на 2014-2020 годы</t>
  </si>
  <si>
    <r>
      <t>15 491,23 тыс. руб</t>
    </r>
    <r>
      <rPr>
        <sz val="10"/>
        <color indexed="8"/>
        <rFont val="Times New Roman"/>
        <family val="1"/>
        <charset val="204"/>
      </rPr>
      <t>.</t>
    </r>
    <r>
      <rPr>
        <b/>
        <sz val="10"/>
        <color indexed="8"/>
        <rFont val="Times New Roman"/>
        <family val="1"/>
        <charset val="204"/>
      </rPr>
      <t xml:space="preserve"> (ХОЗУ)</t>
    </r>
    <r>
      <rPr>
        <sz val="10"/>
        <color indexed="8"/>
        <rFont val="Times New Roman"/>
        <family val="1"/>
        <charset val="204"/>
      </rPr>
      <t>:заработная плата; начисления на оплату труда; услуги связи, коммунальные услуги, услуги по содержанию имущества, прочие услуги, прочие расходы, увеличение стоимости материальных запасов  (в т.ч. ГСМ,  запчасти); увеличение стоимости основных средств.</t>
    </r>
  </si>
  <si>
    <r>
      <t xml:space="preserve">Местный бюджет: </t>
    </r>
    <r>
      <rPr>
        <sz val="10"/>
        <color indexed="8"/>
        <rFont val="Times New Roman"/>
        <family val="1"/>
        <charset val="204"/>
      </rPr>
      <t xml:space="preserve">1. оплата труда и начисления на выплаты по оплате труда - 1832,25 тыс. руб.; услуги связи - 144,71 тыс. руб.; прочие работы, услуги - 65,15 тыс. руб.; коммунальные услуги - 35,04; прочие расходы - 0,776 тыс. руб.; основные средства - 29,98 тыс. руб. </t>
    </r>
    <r>
      <rPr>
        <b/>
        <sz val="10"/>
        <color indexed="8"/>
        <rFont val="Times New Roman"/>
        <family val="1"/>
        <charset val="204"/>
      </rPr>
      <t>Краевой бюджет:</t>
    </r>
    <r>
      <rPr>
        <sz val="10"/>
        <color indexed="8"/>
        <rFont val="Times New Roman"/>
        <family val="1"/>
        <charset val="204"/>
      </rPr>
      <t xml:space="preserve"> оплата труда и начисления на выплаты по оплате труда - 1777,42 тыс. руб.; услуги связи - 76,06 тыс. руб.; прочие работы, услуги -254,89 тыс. руб.; коммунальные услуги - 417,93 тыс. руб.; прочие расходы - 0,0062 тыс. руб.; увеличение стоимости материалов - 30,96 тыс. руб.; арендная плата за пользование имуществом - 19,06 тыс. руб. </t>
    </r>
  </si>
  <si>
    <r>
      <t>За счет средств местного бюджета:(11 838,22 тыс. руб.)</t>
    </r>
    <r>
      <rPr>
        <sz val="10"/>
        <rFont val="Times New Roman"/>
        <family val="1"/>
        <charset val="204"/>
      </rPr>
      <t xml:space="preserve"> плата заработной платы работникам - </t>
    </r>
    <r>
      <rPr>
        <b/>
        <sz val="10"/>
        <rFont val="Times New Roman"/>
        <family val="1"/>
        <charset val="204"/>
      </rPr>
      <t>10 391,70 тыс. руб.</t>
    </r>
    <r>
      <rPr>
        <sz val="10"/>
        <rFont val="Times New Roman"/>
        <family val="1"/>
        <charset val="204"/>
      </rPr>
      <t xml:space="preserve">; прочая закупка товаров, работ, услуг для обеспечения государственных (муниципальных) нужд( услуги связи - </t>
    </r>
    <r>
      <rPr>
        <b/>
        <sz val="10"/>
        <rFont val="Times New Roman"/>
        <family val="1"/>
        <charset val="204"/>
      </rPr>
      <t xml:space="preserve">313,54 тыс. руб. </t>
    </r>
    <r>
      <rPr>
        <sz val="10"/>
        <rFont val="Times New Roman"/>
        <family val="1"/>
        <charset val="204"/>
      </rPr>
      <t xml:space="preserve">; комунальные услуги (эл. энергия ; ООО "Водоканал" - водоснабжение) - </t>
    </r>
    <r>
      <rPr>
        <b/>
        <sz val="10"/>
        <rFont val="Times New Roman"/>
        <family val="1"/>
        <charset val="204"/>
      </rPr>
      <t>371,53 тыс. руб.</t>
    </r>
    <r>
      <rPr>
        <sz val="10"/>
        <rFont val="Times New Roman"/>
        <family val="1"/>
        <charset val="204"/>
      </rPr>
      <t xml:space="preserve">; услуги по содержанию имущества ( ремонт, заправка картриджа;ООО "Водоканал" - вывоз мусора) - </t>
    </r>
    <r>
      <rPr>
        <b/>
        <sz val="10"/>
        <rFont val="Times New Roman"/>
        <family val="1"/>
        <charset val="204"/>
      </rPr>
      <t>56,11 тыс. руб.</t>
    </r>
    <r>
      <rPr>
        <sz val="10"/>
        <rFont val="Times New Roman"/>
        <family val="1"/>
        <charset val="204"/>
      </rPr>
      <t xml:space="preserve">; аренда транспортного средства - </t>
    </r>
    <r>
      <rPr>
        <b/>
        <sz val="10"/>
        <rFont val="Times New Roman"/>
        <family val="1"/>
        <charset val="204"/>
      </rPr>
      <t>81,02 тыс. руб.</t>
    </r>
    <r>
      <rPr>
        <sz val="10"/>
        <rFont val="Times New Roman"/>
        <family val="1"/>
        <charset val="204"/>
      </rPr>
      <t xml:space="preserve">; прочие услуги (эл.журнал; услуги за предоставление информации (статистика); обслуживание 1С;услуги нотариуса; абон. плата по картам;)  - </t>
    </r>
    <r>
      <rPr>
        <b/>
        <sz val="10"/>
        <rFont val="Times New Roman"/>
        <family val="1"/>
        <charset val="204"/>
      </rPr>
      <t>113,21 тыс. руб.</t>
    </r>
    <r>
      <rPr>
        <sz val="10"/>
        <rFont val="Times New Roman"/>
        <family val="1"/>
        <charset val="204"/>
      </rPr>
      <t xml:space="preserve">; увеличение стоимости материальных запасов ( ОАО "Приморнефтепродукт" - ГСМ; приобретение канц.товаров )   - </t>
    </r>
    <r>
      <rPr>
        <b/>
        <sz val="10"/>
        <rFont val="Times New Roman"/>
        <family val="1"/>
        <charset val="204"/>
      </rPr>
      <t>238,46 тыс. руб.</t>
    </r>
    <r>
      <rPr>
        <sz val="10"/>
        <rFont val="Times New Roman"/>
        <family val="1"/>
        <charset val="204"/>
      </rPr>
      <t xml:space="preserve">;пени, налоги, госпошлина - </t>
    </r>
    <r>
      <rPr>
        <b/>
        <sz val="10"/>
        <rFont val="Times New Roman"/>
        <family val="1"/>
        <charset val="204"/>
      </rPr>
      <t>272,65 тыс. руб.</t>
    </r>
  </si>
  <si>
    <t>"Развитие образования Яковлевского муниципального района" на 2014-2020 годы</t>
  </si>
  <si>
    <t>"Развитие системы дошкольного образования" на 2014-2020 годы</t>
  </si>
  <si>
    <t>"Развитие системы общего образования" на 2014-2020 годы</t>
  </si>
  <si>
    <t>"Развитие системы дополнительного образования, отдыха, оздоровления и занятости детей и подростков" на 2014-2020 годы</t>
  </si>
  <si>
    <t>"Развитие культуры в Яковлевском муниципальном районе" на 2014-2020 годы</t>
  </si>
  <si>
    <t>"Сохранение и развитие культуры в Яковлевском муниципальном районе" на 2014-2020 годы</t>
  </si>
  <si>
    <t>"Молодеж - Яковлевскому муниципальному району на 2014-2020 годы"</t>
  </si>
  <si>
    <t>"Обеспечение жильем молодых семей Яковлевского муниципального района" на 2014-2020 годы</t>
  </si>
  <si>
    <t>В 2017 году по данной подпрограмме приняло участие две семьи</t>
  </si>
  <si>
    <t xml:space="preserve">За  2017 год проведено 21 мероприятие среди детей и молодежи, в том числе: Проведение районной акции "День защитника Отечества" - 2110,0 руб.;Проведение районной акции " Международный женский День"; СпортТур - 4291,15 руб.; Акция "Осторожно, Зависимость"- 2859,75 руб.; Листовки Антитеррор - 2700,0 руб.; Листовки Антинаркомания- 2700,0 руб.; Акция "Посади свое дерево"; Выставка "Терроризм - угроза обществу"; Районна акция "Георгиевская ленточка"- 4900,00 руб.; Районная акция "День Победы" (поздравление ветеранов) - 2820,0 руб.; Районная акция "Герой, который живет рядом"; Комплекс мероприятий по созданию актива волонтерского движения - 8104,0 руб.; Экскурския в полицию на 1 июня; Оригами на 1 июня - 1180,0 руб.; Комплекс мероприятий, посвященных празднованию Дня России - 5331,45 руб.; Турнир по пейнтболу среди волонтеров Яковлевского муниципального района, посвященного Дню молодежи - 11213,48 руб.; Комплекс мероприятий, посвященных празднованию Дня молодежи - 16395,95 руб.; Акция "Вода России" 1этап - 3425,70 руб.; 
</t>
  </si>
  <si>
    <t xml:space="preserve">акция "Вода России" 2 этап - 2015,0 руб., участие в форуме "Молодежи", гсм - 10400,25 руб.; проведение районного конкурса "Мастерская Деда Мороза" - 10000,0 руб.; памятные подарки (обложки на паспорт гражданам достигшим 14-летнего возраста, в связи с празднованием Дня Конституции - 300,0 руб.; акция "Новый год приходит в каждый дом" - 1875,0 руб. (грамоты - 375,0 руб., ГСМ - 1500,0 руб.) </t>
  </si>
  <si>
    <t>"Сохранение и развитие библиотечно-информационного дела в Яковлевском муниципальном районе" на 2014-2020 годы</t>
  </si>
  <si>
    <t>"Патриотическое воспитание граждан Российской Федерации в Яковлевском муниципальном районе" на 2014-2020 годы</t>
  </si>
  <si>
    <t>В 2017 году планировалась разработка ПСД. Проектно - сметная документация направлена подрядчиком на экспертизу.</t>
  </si>
  <si>
    <t>"Охрана окружающей среды в Яковлевском муниципальном районе" на 2014-2020 годы</t>
  </si>
  <si>
    <t xml:space="preserve">Рекультивация свалки физ.лицо Колесник А.Б. на сумму 101,657 тыс. руб. </t>
  </si>
  <si>
    <t xml:space="preserve">1. Транспортные услуги по доставке холодной воды к МКД ст. Варфоломеевка - 450075,00 руб.; 2. Приобретение погружных насосов ЭЦВ (2 шт.) - 74800,70 руб.;  3. Приобретение резервных погружных насосов (6 шт.) -259513,56 руб.; 4. Обслуживание водозаборной скважины с.Новосысоевка  - 105404,40 руб.; 5. Капитальный ремонт колодца по ул. Почтовая, 37 ст. Варфоломеевка - 30106,45 руб.; 6. Подвоз воды к МКД ст.Сысоевка ООО УК " Мастер" - 12750,00 руб.; 7. Составление смет и дефектовок на замену ветхих сетей водоснабжения и водоотведения - 65000,00 руб.;  8. Замена глубинного скважинного насоса на скважине Новосысоевка ООО УК "Мастер"-17000,00 руб.; 9. Замена 80п.м. ветхих сетей водоснабжения с. Яковлевка ул. 50 лет ВЛКСМ - 49879,62 руб.; 10.Замена 60п.м. ветхих сетей водоснабжения с. Яковлевка  ул. Центральная, 18-20  - 98105,00 руб.; 11.Замена 247п.м. ветхих сетей водоснабжения ст. Варфоломеевка, ул. Почтовая,50 - 499060,00 руб.; 12. Замена участка канализационных сетей с. Яковлевка, пер. Почтовый,7 -351909,00 руб.; </t>
  </si>
  <si>
    <t xml:space="preserve">13. Ремонт канализационных колодце в с. Яковлевка по ул. 50 лет ВЛКСМ- 169132,00 руб.; 14. Замена 180 п.м. ветхих сетей водоснабжения с. Новосысоевка, ул. Центральная - 399717,0 руб.; 15. Работы по капитальному ремонту водопровода ул. Центральная с. Яковлевка - 27371,0 руб.; 16. Работы по обследованию и определению технического состояния водонапорной башни с. Яковлевка ул. Центральная 2в - 95000,00 руб.; 17. Изготовление проекта производства работ на проведение капитального ремонта водонапорной башни - 99000,00 руб.; 18. Приобретение таблеток для обеззараживания колодцев - 3410,0 руб.; 19. Устранение порыва на сетях водоснабжения с. Новосысоевка, ул. Комсомольская 30 - 11000,00 руб.  Невыполнение плана произошло по следующим причинам: не оплачен декабрьский счет на подвоз воды на ст. Варфоломеевка на сумму 46980,0 руб., расторгнуты договора с ДВ СТРОЙ на выполнение работ по замене аварийных участков сетей водоснабжения, водоотведения на сумму 1494999,97 руб., не подписан акт выполненных работ по монтажу установки КАСКАД по адресу ст. Варфоломеевка, </t>
  </si>
  <si>
    <t>ул. Почтовая 50 на сумму 46491,0 руб., не состоялись конкурсные процедуры на проведение пуско-наладочных работ устройств ультрофиолетовой очистки на скважинах с. Яковлевка на сумму 96427,0 руб., а также не приступили к выполнению работ по замене ветхого участка сетей водоснабжения по ул. Ленинская с. Яковлевка на сумму 319999,99 руб.</t>
  </si>
  <si>
    <t>"Социальная поддержка населения Яковлевского муниципального района" на 2014-2020 годы</t>
  </si>
  <si>
    <t>Доступная среда на 2014-2020 годы</t>
  </si>
  <si>
    <t>"Социальная поддержка пенсионеров в Яковлевском муниципальном районе на 2014-2020 годы"</t>
  </si>
  <si>
    <t>Расходы по МБОУ "СОШ с. Яковлевка" - установка дверей - 22,57 тыс. руб., приобретение дверей - 37,30 тыс. руб.</t>
  </si>
  <si>
    <r>
      <t xml:space="preserve">Мероприятия по социализации пожилых людей в обществе, в том числе:  подписка периодических печатных изданий - 9,847 тыс. руб.; расходы на мероприятие, посвященные Дню Победы (приобретение кондитерских изделий) на сумму 12,250 тыс. руб.; приобретение принтера в сумме 8,380 тыс. руб., проведение мероприятий ко дню Народного Единства - 10,00 тыс. руб., мероприятия по встрече Нового года - 8,023 тыс. руб., ритуальные услуги - 1,500 тыс. руб.: - </t>
    </r>
    <r>
      <rPr>
        <b/>
        <sz val="10"/>
        <color indexed="8"/>
        <rFont val="Times New Roman"/>
        <family val="1"/>
        <charset val="204"/>
      </rPr>
      <t>50,00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тыс. руб</t>
    </r>
    <r>
      <rPr>
        <sz val="10"/>
        <color indexed="8"/>
        <rFont val="Times New Roman"/>
        <family val="1"/>
        <charset val="204"/>
      </rPr>
      <t xml:space="preserve">.  Пенсии за выслугу лет муниципальным служащим  - </t>
    </r>
    <r>
      <rPr>
        <b/>
        <sz val="10"/>
        <color indexed="8"/>
        <rFont val="Times New Roman"/>
        <family val="1"/>
        <charset val="204"/>
      </rPr>
      <t>2 347,30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тыс. руб</t>
    </r>
    <r>
      <rPr>
        <sz val="10"/>
        <color indexed="8"/>
        <rFont val="Times New Roman"/>
        <family val="1"/>
        <charset val="204"/>
      </rPr>
      <t xml:space="preserve">. </t>
    </r>
  </si>
  <si>
    <r>
      <t>За счет средств краевого бюджета:(1245,16 тыс. руб.) 1236,45 тыс. руб.</t>
    </r>
    <r>
      <rPr>
        <sz val="10"/>
        <rFont val="Times New Roman"/>
        <family val="1"/>
        <charset val="204"/>
      </rPr>
      <t xml:space="preserve"> компенсация части родительской платы родителям; </t>
    </r>
    <r>
      <rPr>
        <b/>
        <sz val="10"/>
        <rFont val="Times New Roman"/>
        <family val="1"/>
        <charset val="204"/>
      </rPr>
      <t xml:space="preserve">8,71 тыс. руб. </t>
    </r>
    <r>
      <rPr>
        <sz val="10"/>
        <rFont val="Times New Roman"/>
        <family val="1"/>
        <charset val="204"/>
      </rPr>
      <t>комиссионный сбор за услуги банка по перечислению компенсации родительской платы ;</t>
    </r>
  </si>
  <si>
    <r>
      <t xml:space="preserve">За счет средств местного бюджета:    (12 049,41 тыс. руб.) </t>
    </r>
    <r>
      <rPr>
        <sz val="10"/>
        <rFont val="Times New Roman"/>
        <family val="1"/>
        <charset val="204"/>
      </rPr>
      <t xml:space="preserve"> выплаты по з/платы работникам учреждений - </t>
    </r>
    <r>
      <rPr>
        <b/>
        <sz val="10"/>
        <rFont val="Times New Roman"/>
        <family val="1"/>
        <charset val="204"/>
      </rPr>
      <t>6 787,64 тыс. руб.</t>
    </r>
    <r>
      <rPr>
        <sz val="10"/>
        <rFont val="Times New Roman"/>
        <family val="1"/>
        <charset val="204"/>
      </rPr>
      <t xml:space="preserve">;  содержание дошкольных  учреждений </t>
    </r>
    <r>
      <rPr>
        <b/>
        <sz val="10"/>
        <rFont val="Times New Roman"/>
        <family val="1"/>
        <charset val="204"/>
      </rPr>
      <t xml:space="preserve">5 261,77 тыс. руб. </t>
    </r>
    <r>
      <rPr>
        <sz val="10"/>
        <rFont val="Times New Roman"/>
        <family val="1"/>
        <charset val="204"/>
      </rPr>
      <t xml:space="preserve"> (в том числе 4 517,87 тыс. руб. -  оплата коммунальных услуг (ООО "Водоканал" - водоснабжение;ООО "Водоканал" - откачка септика;эл. энергия);  услуг по содержанию имущества ( ООО "Водоканал" - вывоз мусора), прочие услуги (оплата по договорам гражданско - правового характера); 192,96 тыс. руб. - услуги связи "Ростелеком" ; 527,23 тыс. руб.  - оплата штрафов,госпошлин,исполнительные листы; увелиение стоимости материальных запасов (приобретение запчастей - 14,80 тыс. руб.);8,91тыс. руб. - приобретение основных средств (эл. счетик, )).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/>
    </r>
  </si>
  <si>
    <t>Развитие физической культуры и спорта в Яковлевском муниципальном районе на 2014-2020 годы</t>
  </si>
  <si>
    <r>
      <t>ЦО и СО: (125,0 тыс. руб.</t>
    </r>
    <r>
      <rPr>
        <sz val="10"/>
        <color indexed="8"/>
        <rFont val="Times New Roman"/>
        <family val="1"/>
        <charset val="204"/>
      </rPr>
      <t>) приобретение наградной продукции, питание, проживание на соревнованиях, ГСМ (</t>
    </r>
    <r>
      <rPr>
        <b/>
        <sz val="10"/>
        <color indexed="8"/>
        <rFont val="Times New Roman"/>
        <family val="1"/>
        <charset val="204"/>
      </rPr>
      <t>95,61 тыс. руб.</t>
    </r>
    <r>
      <rPr>
        <sz val="10"/>
        <color indexed="8"/>
        <rFont val="Times New Roman"/>
        <family val="1"/>
        <charset val="204"/>
      </rPr>
      <t>); спортинвентарь МБУ ДО "ДООСЦ" (</t>
    </r>
    <r>
      <rPr>
        <b/>
        <sz val="10"/>
        <color indexed="8"/>
        <rFont val="Times New Roman"/>
        <family val="1"/>
        <charset val="204"/>
      </rPr>
      <t>15,99 тыс. руб.</t>
    </r>
    <r>
      <rPr>
        <sz val="10"/>
        <color indexed="8"/>
        <rFont val="Times New Roman"/>
        <family val="1"/>
        <charset val="204"/>
      </rPr>
      <t xml:space="preserve">); кредиторская задолженность (соревнования за 2016 год - </t>
    </r>
    <r>
      <rPr>
        <b/>
        <sz val="10"/>
        <color indexed="8"/>
        <rFont val="Times New Roman"/>
        <family val="1"/>
        <charset val="204"/>
      </rPr>
      <t>13,40 тыс. руб</t>
    </r>
    <r>
      <rPr>
        <sz val="10"/>
        <color indexed="8"/>
        <rFont val="Times New Roman"/>
        <family val="1"/>
        <charset val="204"/>
      </rPr>
      <t xml:space="preserve">.).   </t>
    </r>
    <r>
      <rPr>
        <b/>
        <u/>
        <sz val="10"/>
        <color indexed="8"/>
        <rFont val="Times New Roman"/>
        <family val="1"/>
        <charset val="204"/>
      </rPr>
      <t>Культура: (81,96 тыс. руб.)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оплата по договору ГПХ заливка и разметка хоккейной коробки с. Новосысоевка (страховые взносы в ПФР) - </t>
    </r>
    <r>
      <rPr>
        <b/>
        <sz val="10"/>
        <color indexed="8"/>
        <rFont val="Times New Roman"/>
        <family val="1"/>
        <charset val="204"/>
      </rPr>
      <t>0,934 тыс. руб</t>
    </r>
    <r>
      <rPr>
        <sz val="10"/>
        <color indexed="8"/>
        <rFont val="Times New Roman"/>
        <family val="1"/>
        <charset val="204"/>
      </rPr>
      <t xml:space="preserve">.; проведено 5 спортивных мероприятий (хоккей, футбол, настольный теннис, бадминтон, гиревой спорт, участие во Всероссийской массовой лыжной гонке "Лыжня России 2017") - </t>
    </r>
    <r>
      <rPr>
        <b/>
        <sz val="10"/>
        <color indexed="8"/>
        <rFont val="Times New Roman"/>
        <family val="1"/>
        <charset val="204"/>
      </rPr>
      <t>68,37</t>
    </r>
    <r>
      <rPr>
        <sz val="10"/>
        <color indexed="8"/>
        <rFont val="Times New Roman"/>
        <family val="1"/>
        <charset val="204"/>
      </rPr>
      <t xml:space="preserve"> тыс. руб.,; участие сборной команды района на краевом фестивале "Единый день ГТО" среди трудовых коллективов </t>
    </r>
    <r>
      <rPr>
        <b/>
        <sz val="10"/>
        <color indexed="8"/>
        <rFont val="Times New Roman"/>
        <family val="1"/>
        <charset val="204"/>
      </rPr>
      <t>ПК - 12,66</t>
    </r>
    <r>
      <rPr>
        <sz val="10"/>
        <color indexed="8"/>
        <rFont val="Times New Roman"/>
        <family val="1"/>
        <charset val="204"/>
      </rPr>
      <t xml:space="preserve"> тыс. руб.</t>
    </r>
  </si>
  <si>
    <r>
      <t xml:space="preserve">За счет средств местного бюджета:    (19 383,16 тыс. руб.)   9 345,60 тыс. руб. </t>
    </r>
    <r>
      <rPr>
        <sz val="10"/>
        <rFont val="Times New Roman"/>
        <family val="1"/>
        <charset val="204"/>
      </rPr>
      <t xml:space="preserve"> выплаты по з/платы работникам учреждений, прочие выплаты (коммандировочные) ;на содержание общеобразовательных учреждений </t>
    </r>
    <r>
      <rPr>
        <b/>
        <sz val="10"/>
        <rFont val="Times New Roman"/>
        <family val="1"/>
        <charset val="204"/>
      </rPr>
      <t>10 037,56 тыс. руб</t>
    </r>
    <r>
      <rPr>
        <sz val="10"/>
        <rFont val="Times New Roman"/>
        <family val="1"/>
        <charset val="204"/>
      </rPr>
      <t xml:space="preserve">. (5 466,84 тыс. руб. оплата коммунальных услуг (ООО "Водоканал" - водоснабжение;эл.энергия), услуги по содержанию имущества (ООО "Водоканал" - вывоз мусора), прочие услуги  (проведение проверки кап.ремонта, перерасчет кап. ремонта;страховая премия ОСАГО) ; услуги связи (ОАО "Ростелеком") - 110,80 тыс. руб.; оплата штрафов госпошлины  по исполнительным листам , пени - 1 422,09 тыс. руб. ;увеличение стоимости материальных запасов (ОАО "Приморнефтепродукт" - ГСМ; приобретение угля; стипендия) - 2 984,69 тыс. руб.); Прочие выплаты (суточные, проезд, проживание) - 8,45 тыс. руб.;  приобретение оборудования (счетчики  "Меркурий" - 6,88 тыс. руб.; насос  - 34,72 тыс. руб.; шлиф.машинка - 3,09 тыс. руб.).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/>
    </r>
  </si>
  <si>
    <t>2 277,53 тыс. руб. - приобретение учебной литературы; приобретение ноутбука, проектора, экрана, сканера  - 107,82 тыс. руб.; приобретение спортивного инвентаря - 34,09 тыс. руб.; приобретение кронштейна - 1,30 тыс. руб.; приобретение мебели - 26,94 тыс. руб.</t>
  </si>
  <si>
    <r>
      <t xml:space="preserve">За счет средств местного бюджета: (12 039,80 тыс. руб.) 9 272,48 тыс. руб. </t>
    </r>
    <r>
      <rPr>
        <sz val="10"/>
        <color indexed="8"/>
        <rFont val="Times New Roman"/>
        <family val="1"/>
        <charset val="204"/>
      </rPr>
      <t xml:space="preserve">выплаты по з/плате работникам учреждений; на содержание общеобразовательных учреждений </t>
    </r>
    <r>
      <rPr>
        <b/>
        <sz val="10"/>
        <color indexed="8"/>
        <rFont val="Times New Roman"/>
        <family val="1"/>
        <charset val="204"/>
      </rPr>
      <t>2 767,32 тыс. руб.:</t>
    </r>
    <r>
      <rPr>
        <sz val="10"/>
        <color indexed="8"/>
        <rFont val="Times New Roman"/>
        <family val="1"/>
        <charset val="204"/>
      </rPr>
      <t xml:space="preserve"> ( услуги связи (ОАО "Ростелеком") - 61,30 тыс. руб.; прочие выплаты(командировочные расходы) - 7,57 тыс. руб.; оплата коммунальных услуг (ООО "Водоканал" - водоснабжение; эл. энергия), прочие услуги (договора ГПХ) - 1 894,97 тыс. руб.; 286,52 тыс. руб. - пеня по исполнительным листам, налоги, госпошлина, штрафы); увеличение стоимости материальных запасов 516,96 тыс. руб. (уголь). </t>
    </r>
    <r>
      <rPr>
        <b/>
        <sz val="10"/>
        <color indexed="8"/>
        <rFont val="Times New Roman"/>
        <family val="1"/>
        <charset val="204"/>
      </rPr>
      <t>(495,67 тыс. руб.)</t>
    </r>
    <r>
      <rPr>
        <sz val="10"/>
        <color indexed="8"/>
        <rFont val="Times New Roman"/>
        <family val="1"/>
        <charset val="204"/>
      </rPr>
      <t xml:space="preserve">: 292,01 тыс. руб. - заработная плата по летнему трудоустройству; 203,15 тыс. руб. - дератизация территорий для организаций и обеспечения отдыха, оздоровления, занятости детей и подростков; прочие расходы 0,51 тыс. руб. - компенсация за задержку заработной платы.    </t>
    </r>
    <r>
      <rPr>
        <b/>
        <sz val="10"/>
        <color indexed="8"/>
        <rFont val="Times New Roman"/>
        <family val="1"/>
        <charset val="204"/>
      </rPr>
      <t>Кредиторская задолженность: (4 474,13 тыс. руб.</t>
    </r>
    <r>
      <rPr>
        <sz val="10"/>
        <color indexed="8"/>
        <rFont val="Times New Roman"/>
        <family val="1"/>
        <charset val="204"/>
      </rPr>
      <t xml:space="preserve">) по заработной плате </t>
    </r>
    <r>
      <rPr>
        <b/>
        <sz val="10"/>
        <color indexed="8"/>
        <rFont val="Times New Roman"/>
        <family val="1"/>
        <charset val="204"/>
      </rPr>
      <t>3 054,08 тыс. руб</t>
    </r>
    <r>
      <rPr>
        <sz val="10"/>
        <color indexed="8"/>
        <rFont val="Times New Roman"/>
        <family val="1"/>
        <charset val="204"/>
      </rPr>
      <t xml:space="preserve">., оплату коммунальных услуг (ООО "Водоканал" - водоснабжение; эл. энергия); услуги по содержанию имущества дератизация "Эксперт", </t>
    </r>
  </si>
  <si>
    <t>"Развитие сельского хозяйства в Яковлевском муниципальном районе" на 2014-2020 годы</t>
  </si>
  <si>
    <t>"Социальное развитие села в Яковлевском муниципальном районе  на 2015-2020 годы"</t>
  </si>
  <si>
    <t>Социальная выплата на обеспечение жильем граждан, проживающих в сельской местности (один участник программы получил социальную выплату в размере 1% от общей расчетной стоимости жилья на строительство жилого дома).</t>
  </si>
  <si>
    <t>17 ноября 2017 года проведено совещание по итогам работы предприятий агропромышленного комплекса Яковлевского района</t>
  </si>
  <si>
    <t>Организация участия товаропроизводителей Яковлевского муниципального района в мероприятиях, проводимых Администрацией Приморского края</t>
  </si>
  <si>
    <t>21 декабря 2017 года в ходе краевого совещания по итогам работы предприятий агропромышленного комплекса Приморского края была организована выставка экспозиций Яковлевского района</t>
  </si>
  <si>
    <r>
      <t xml:space="preserve"> 1. Потребление электроэнергии уличного освещения с.Яковлевка, скважины с.Новосысоевка, ТП-6093 ст.Сысоевка ул.Нефтебаза, скважины с. Покровка и с. Минеральное, мазутной станции, КП с. Минеральное- 713404,69 руб., техническое обслуживание уличного освещения, электроустановок (ДРСК) - 150410,17 руб., приобретение ртутных ламп высокого давления для уличного освещения-37432,85 руб., приобретение электротехнической продукции для уличного освещения (фотореле, контактор)-1801,00 руб.; 2. Очистка от мусора и благоустройство территории кладбищ с.Новосысоевка - 6400,00 руб.;  3. Работы по переустановке поврежденных надгробных памятников и оград мест захоронения на кладбище с. Старосысоевка -11000 руб.; 4. Осуществление тех. присоединения на объект здания водозаборной скважины - 1000,0 руб.; 5. Оформление акта границ ответственности для потребителей электроэнергии объект Минеральное - 1874,29 руб. </t>
    </r>
    <r>
      <rPr>
        <b/>
        <sz val="10"/>
        <color indexed="8"/>
        <rFont val="Times New Roman"/>
        <family val="1"/>
        <charset val="204"/>
      </rPr>
      <t>Не оплачено</t>
    </r>
    <r>
      <rPr>
        <sz val="10"/>
        <color indexed="8"/>
        <rFont val="Times New Roman"/>
        <family val="1"/>
        <charset val="204"/>
      </rPr>
      <t xml:space="preserve">:  Очистка от мусора и благоустройство территории кладбища с.Яковлевка - 25000,00 руб.,техническое обслуживание уличного освещения, </t>
    </r>
  </si>
  <si>
    <t xml:space="preserve">электроустановок за декабрь месяц (ДРСК)-13955,08 руб. Кроме того, не представлен Дальэнергосбытом акт выполненных работ за декабрь за потребленную электрическую энергию. </t>
  </si>
  <si>
    <t xml:space="preserve">«Развитие транспортного комплекса Яковлевского муниципального района» на 2014 – 2020 годы </t>
  </si>
  <si>
    <t>Капитальный ремонт дорог: ул. Нагорная с. Новосысоевка; ул. Железнодорожная жд. ст. Варфоломеевка; ул. Киевская, ул. Фадеева, пер. Пекарский с. Яковлевка.</t>
  </si>
  <si>
    <t>Исполнено/  Кассовые расходы за  2017 год</t>
  </si>
  <si>
    <r>
      <t xml:space="preserve">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Приложение №1</t>
    </r>
    <r>
      <rPr>
        <b/>
        <sz val="14"/>
        <color indexed="8"/>
        <rFont val="Times New Roman"/>
        <family val="1"/>
        <charset val="204"/>
      </rPr>
      <t xml:space="preserve">                                                                                              Информация о результатах реализации муниципальных программ Яковлевского муниципального района за 2017 год</t>
    </r>
  </si>
  <si>
    <t>мероприятия по проведению муниципального земельного контроля, подготовка по инвентаризации земель сельскохозяйственного назначения - 367,2 тыс.руб., изготовление технических планов на объекты недвижимости - 198,3 тыс.руб., выполнение земельных кадастровых работ - 85,0 тыс.руб, оплата услуг оценщика - 168,0 тыс.руб., уплата налогов (НДС, земельный налог, транспортный налог) - 36,5 тыс.руб., проведение технического осмотра транспортного средства - 2,1 тыс.руб.</t>
  </si>
  <si>
    <r>
      <t xml:space="preserve"> </t>
    </r>
    <r>
      <rPr>
        <b/>
        <sz val="10"/>
        <color indexed="8"/>
        <rFont val="Times New Roman"/>
        <family val="1"/>
        <charset val="204"/>
      </rPr>
      <t>МКУ "Управление КС и МП"</t>
    </r>
    <r>
      <rPr>
        <sz val="10"/>
        <color indexed="8"/>
        <rFont val="Times New Roman"/>
        <family val="1"/>
        <charset val="204"/>
      </rPr>
      <t xml:space="preserve">: </t>
    </r>
    <r>
      <rPr>
        <b/>
        <sz val="10"/>
        <color indexed="8"/>
        <rFont val="Times New Roman"/>
        <family val="1"/>
        <charset val="204"/>
      </rPr>
      <t>39,096 тыс. руб</t>
    </r>
    <r>
      <rPr>
        <sz val="10"/>
        <color indexed="8"/>
        <rFont val="Times New Roman"/>
        <family val="1"/>
        <charset val="204"/>
      </rPr>
      <t xml:space="preserve">.: покупка огнетушителей МКУ "МБ", МБУ "МРДК" (6,620 тыс. руб.); МБУ "МРДК", МКУ "МБ" покупка знаков ФЭС (20,376 тыс. руб.), кронштейны универсальные к огнетушителю (1,600 тыс. руб.), инструкция на пластике (7,020 тыс. руб.), приобретение журнала по технике безопасности, регистрации, учета, инструктажа (3,480 тыс. руб.); </t>
    </r>
    <r>
      <rPr>
        <b/>
        <sz val="10"/>
        <color indexed="8"/>
        <rFont val="Times New Roman"/>
        <family val="1"/>
        <charset val="204"/>
      </rPr>
      <t>98,784 тыс. руб.</t>
    </r>
    <r>
      <rPr>
        <sz val="10"/>
        <color indexed="8"/>
        <rFont val="Times New Roman"/>
        <family val="1"/>
        <charset val="204"/>
      </rPr>
      <t xml:space="preserve">: заключение договора на установку металлической двери в Районном историко-краеведческом музее (52,848 тыс. руб.), техническое обслуживание пожарных сигнализаций учреждений (музей, МБУ "МРДК", МКУ "МБ" - 45,936 тыс. руб.).    </t>
    </r>
    <r>
      <rPr>
        <b/>
        <sz val="10"/>
        <color indexed="8"/>
        <rFont val="Times New Roman"/>
        <family val="1"/>
        <charset val="204"/>
      </rPr>
      <t>МКУ "ХОЗУ" (56,0 тыс. руб.)</t>
    </r>
    <r>
      <rPr>
        <sz val="10"/>
        <color indexed="8"/>
        <rFont val="Times New Roman"/>
        <family val="1"/>
        <charset val="204"/>
      </rPr>
      <t xml:space="preserve">:  тех. обслуживание пожарной сигнализации - 46,8 тыс. руб., перезарядка огнетушителей - 5,2 тыс. руб., контроль качества  обработки деревянных конструкций - 4,0 тыс. руб.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ЦОСО: 456,48 тыс. руб.: </t>
    </r>
    <r>
      <rPr>
        <sz val="10"/>
        <color indexed="8"/>
        <rFont val="Times New Roman"/>
        <family val="1"/>
        <charset val="204"/>
      </rPr>
      <t xml:space="preserve">обслуживание пожарной сигнализации , заправка огнетушителей (435,6 тыс. руб.), замена извещателя пожарного (5,58 тыс. руб.), приобретение аккумулятора (1,98 тыс. руб.) , </t>
    </r>
  </si>
  <si>
    <r>
      <t xml:space="preserve">приобретение огнетушителей (13,0 тыс. руб.); обслуживание карт (0,32 тыс. руб.). </t>
    </r>
    <r>
      <rPr>
        <b/>
        <sz val="10"/>
        <color indexed="8"/>
        <rFont val="Times New Roman"/>
        <family val="1"/>
        <charset val="204"/>
      </rPr>
      <t>Кредиторская задолженность (394,69 тыс. руб.</t>
    </r>
    <r>
      <rPr>
        <sz val="10"/>
        <color indexed="8"/>
        <rFont val="Times New Roman"/>
        <family val="1"/>
        <charset val="204"/>
      </rPr>
      <t xml:space="preserve">): техобслуживание пожарной сигнализации, приобретение пожарных извещателей.   </t>
    </r>
  </si>
  <si>
    <t>"Капитальный ремонт и ремонт автомобильных дорог общего пользования населенных пунктов"</t>
  </si>
  <si>
    <t>Отдельное мероприятие</t>
  </si>
  <si>
    <t>Всего</t>
  </si>
  <si>
    <t>всего</t>
  </si>
  <si>
    <t>Статус</t>
  </si>
  <si>
    <t>Муниципальная программа</t>
  </si>
  <si>
    <t>Наименование</t>
  </si>
  <si>
    <t>местный бюджет</t>
  </si>
  <si>
    <t>краевой бюджет</t>
  </si>
  <si>
    <t>федеральный бюджет</t>
  </si>
  <si>
    <t>прочие источники</t>
  </si>
  <si>
    <t>План*</t>
  </si>
  <si>
    <t>Выполнено работ</t>
  </si>
  <si>
    <t>% исполнения</t>
  </si>
  <si>
    <t>местный   бюджет</t>
  </si>
  <si>
    <t>краевой     бюджет</t>
  </si>
  <si>
    <t>-</t>
  </si>
  <si>
    <t>Источник финансирования</t>
  </si>
  <si>
    <t xml:space="preserve">Подпрограмма № 1 </t>
  </si>
  <si>
    <t xml:space="preserve">Подпрограмма № 2 </t>
  </si>
  <si>
    <t xml:space="preserve">Подпрограмма № 3 </t>
  </si>
  <si>
    <t xml:space="preserve">Отдельное мероприятие </t>
  </si>
  <si>
    <t>ИТОГО:</t>
  </si>
  <si>
    <t xml:space="preserve">Подпрограмма </t>
  </si>
  <si>
    <t>Подпрограмма</t>
  </si>
  <si>
    <t>−</t>
  </si>
  <si>
    <t>федер. бюджет</t>
  </si>
  <si>
    <t>Мероприятия по руководству и управлению в сфере образования и сопровождения образовательного процесса</t>
  </si>
  <si>
    <t>"Мероприятие по осуществлению руководства и управления в сфере культуры"</t>
  </si>
  <si>
    <t xml:space="preserve">Отдельное мероприятие  </t>
  </si>
  <si>
    <t xml:space="preserve">"Содержание муниципального жилищного фонда" </t>
  </si>
  <si>
    <t>Содержание территории Яковлевского муниципального района</t>
  </si>
  <si>
    <t>Содержиние и модернизация коммунальной инфраструктуры</t>
  </si>
  <si>
    <t xml:space="preserve">Муниципальная программа  </t>
  </si>
  <si>
    <t>подпрограмма</t>
  </si>
  <si>
    <t>отдельное мероприятие</t>
  </si>
  <si>
    <t>"Мероприятие по рекультивации и очистке действующей свалки"</t>
  </si>
  <si>
    <t>"Содержание дорожной сети"</t>
  </si>
  <si>
    <t>"Обеспечение безопасности дорожного движения"</t>
  </si>
  <si>
    <t>Обеспечение органов местного самоуправления Яковлевского муниципального района средствами вычислительной техники, лицензионных программных средств</t>
  </si>
  <si>
    <t>Предоставление субсидий МБУ "Редакция районной газеты "Сельский труженик" на финансовое обеспечение муниципального задания на оказание услуг</t>
  </si>
  <si>
    <t>муниципальная программа</t>
  </si>
  <si>
    <t>"Организационные и технические мероприятия по энергосбережению и повышению энергетической эффективности учреждений, финансируемых из бюджета Яковлевского муниципального района"</t>
  </si>
  <si>
    <t>Мероприятия по оказанию информационно-консультационной помощи сельскохозяйственным товаропроизводителям</t>
  </si>
  <si>
    <t>Проведение мероприятий для детей и молодежи</t>
  </si>
  <si>
    <t>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</t>
  </si>
  <si>
    <t>"Мероприятия по управлению и распоряжению имуществом, находящимся в собственности и в ведении Яковлевского муниципального района</t>
  </si>
  <si>
    <t>Мероприятия по созданию и содержанию Многофункционального центра государственных и муниципальных услуг</t>
  </si>
  <si>
    <t>Строительство очистных сооружений</t>
  </si>
  <si>
    <t>"Энергосбережение и повышение энергетической эффективности в Яковлевском муниципальном районе" на 2014-2019 годы</t>
  </si>
  <si>
    <t xml:space="preserve"> </t>
  </si>
  <si>
    <t xml:space="preserve">Финансирование не предусмотрено </t>
  </si>
  <si>
    <t>отдельное мероприятие "Мероприятия по обеспечению сил и средств гражданской обороны и чрезвычайных ситуаций"</t>
  </si>
  <si>
    <t>МКУ "ХОЗУ" (5,0 тыс. руб.) - приобретение плаката по ГО</t>
  </si>
  <si>
    <t>"Защита населения и территории от чрезвычайных ситуаций, обеспечение пожарной безопасности Яковлевского муниципального района" на 2014-2020 годы</t>
  </si>
  <si>
    <t>"Пожарная безопасность" на 2014-2020 годы</t>
  </si>
  <si>
    <t>Мероприятия по выплате компенсации части платы, взимаемой с родителей (законных представителей) за присмотр и уход за детьми, осваивающими образовательые программы дошкольного образования в организациях, осуществляющих образовательную деятельность</t>
  </si>
  <si>
    <r>
      <t>Местный бюджет</t>
    </r>
    <r>
      <rPr>
        <sz val="10"/>
        <color indexed="8"/>
        <rFont val="Times New Roman"/>
        <family val="1"/>
        <charset val="204"/>
      </rPr>
      <t xml:space="preserve">: </t>
    </r>
    <r>
      <rPr>
        <b/>
        <sz val="10"/>
        <color indexed="8"/>
        <rFont val="Times New Roman"/>
        <family val="1"/>
        <charset val="204"/>
      </rPr>
      <t>4935,17</t>
    </r>
    <r>
      <rPr>
        <sz val="10"/>
        <color indexed="8"/>
        <rFont val="Times New Roman"/>
        <family val="1"/>
        <charset val="204"/>
      </rPr>
      <t xml:space="preserve"> тыс. руб. расходы на содержание финансового управления;  </t>
    </r>
    <r>
      <rPr>
        <b/>
        <sz val="10"/>
        <color indexed="8"/>
        <rFont val="Times New Roman"/>
        <family val="1"/>
        <charset val="204"/>
      </rPr>
      <t>680,36 тыс. руб</t>
    </r>
    <r>
      <rPr>
        <sz val="10"/>
        <color indexed="8"/>
        <rFont val="Times New Roman"/>
        <family val="1"/>
        <charset val="204"/>
      </rPr>
      <t xml:space="preserve">. расходы отдела внутреннего финансового контроля); </t>
    </r>
    <r>
      <rPr>
        <b/>
        <sz val="10"/>
        <color indexed="8"/>
        <rFont val="Times New Roman"/>
        <family val="1"/>
        <charset val="204"/>
      </rPr>
      <t>3499,00</t>
    </r>
    <r>
      <rPr>
        <sz val="10"/>
        <color indexed="8"/>
        <rFont val="Times New Roman"/>
        <family val="1"/>
        <charset val="204"/>
      </rPr>
      <t xml:space="preserve"> тыс. руб. дотация на выравнивание бюджетной обеспеченности сельских поселений (местный бюджет).  </t>
    </r>
    <r>
      <rPr>
        <b/>
        <sz val="10"/>
        <color indexed="8"/>
        <rFont val="Times New Roman"/>
        <family val="1"/>
        <charset val="204"/>
      </rPr>
      <t>Краевой бюджет</t>
    </r>
    <r>
      <rPr>
        <sz val="10"/>
        <color indexed="8"/>
        <rFont val="Times New Roman"/>
        <family val="1"/>
        <charset val="204"/>
      </rPr>
      <t xml:space="preserve">: </t>
    </r>
    <r>
      <rPr>
        <b/>
        <sz val="10"/>
        <color indexed="8"/>
        <rFont val="Times New Roman"/>
        <family val="1"/>
        <charset val="204"/>
      </rPr>
      <t>8516,00</t>
    </r>
    <r>
      <rPr>
        <sz val="10"/>
        <color indexed="8"/>
        <rFont val="Times New Roman"/>
        <family val="1"/>
        <charset val="204"/>
      </rPr>
      <t xml:space="preserve"> тыс. руб. дотация на выравнивание бюджетной обеспеченности сельских поселений</t>
    </r>
  </si>
  <si>
    <r>
      <t xml:space="preserve">Обеспечение деятельности библиотек (МКУ "МБ") исполнено </t>
    </r>
    <r>
      <rPr>
        <b/>
        <u/>
        <sz val="10"/>
        <color indexed="8"/>
        <rFont val="Times New Roman"/>
        <family val="1"/>
        <charset val="204"/>
      </rPr>
      <t>5 672,955 тыс. руб.</t>
    </r>
    <r>
      <rPr>
        <sz val="10"/>
        <color indexed="8"/>
        <rFont val="Times New Roman"/>
        <family val="1"/>
        <charset val="204"/>
      </rPr>
      <t xml:space="preserve">
Организация и проведение мероприятий по развитию библиотечного дела, популяризации чтения МКУ "МБ"исполнено </t>
    </r>
    <r>
      <rPr>
        <b/>
        <u/>
        <sz val="10"/>
        <color indexed="8"/>
        <rFont val="Times New Roman"/>
        <family val="1"/>
        <charset val="204"/>
      </rPr>
      <t>50,0 тыс. руб.;</t>
    </r>
    <r>
      <rPr>
        <sz val="10"/>
        <color indexed="8"/>
        <rFont val="Times New Roman"/>
        <family val="1"/>
        <charset val="204"/>
      </rPr>
      <t xml:space="preserve">
Расходы на обеспечение деятельности (оказание  услуг,выполнение работ )МКУ "МБ" исполнено</t>
    </r>
    <r>
      <rPr>
        <b/>
        <u/>
        <sz val="10"/>
        <color indexed="8"/>
        <rFont val="Times New Roman"/>
        <family val="1"/>
        <charset val="204"/>
      </rPr>
      <t xml:space="preserve"> 5 622,955 тыс. руб.</t>
    </r>
    <r>
      <rPr>
        <sz val="10"/>
        <color indexed="8"/>
        <rFont val="Times New Roman"/>
        <family val="1"/>
        <charset val="204"/>
      </rPr>
      <t xml:space="preserve"> (заработная плата-3128,637тыс. руб., взносы по обязательному социальному страхованию на выплаты по оплате труда - 1 082,829 тыс. руб., коммунальные услуги, услуги связи- 980,213 тыс. руб., работы по содержанию имущества, прочие работы, оплата по договорам ГПХ , увеличение стоимости материальных запасов - 258,456 тыс. руб.,уплата налогов, пеней, штрафов, платежей - 172,817 тыс. руб.)</t>
    </r>
  </si>
  <si>
    <r>
      <t xml:space="preserve">Проведение районной акции "Юбилей Совета Ветеранов", Проведение XXI районного фестиваля военно-патриотической песни "Солдатская песня", проведение праздничных мероприятий посвященных 91й годовщине со дня образования Яковлевского района - </t>
    </r>
    <r>
      <rPr>
        <b/>
        <sz val="10"/>
        <color indexed="8"/>
        <rFont val="Times New Roman"/>
        <family val="1"/>
        <charset val="204"/>
      </rPr>
      <t>26,997 тыс. руб</t>
    </r>
    <r>
      <rPr>
        <sz val="10"/>
        <color indexed="8"/>
        <rFont val="Times New Roman"/>
        <family val="1"/>
        <charset val="204"/>
      </rPr>
      <t xml:space="preserve">.; содержание и ремонт памятников и объектов культурного наследия (с. Яковлевка, с. Андреевка) - </t>
    </r>
    <r>
      <rPr>
        <b/>
        <sz val="10"/>
        <color indexed="8"/>
        <rFont val="Times New Roman"/>
        <family val="1"/>
        <charset val="204"/>
      </rPr>
      <t>23,306 тыс. руб.</t>
    </r>
    <r>
      <rPr>
        <sz val="10"/>
        <color indexed="8"/>
        <rFont val="Times New Roman"/>
        <family val="1"/>
        <charset val="204"/>
      </rPr>
      <t xml:space="preserve"> </t>
    </r>
  </si>
  <si>
    <t>"Обеспечение  качественными услугами жлищно-коммунального хозяйства населения Яковлевского муниципального района" на 2014-2020 годы</t>
  </si>
  <si>
    <r>
      <t xml:space="preserve">1. Взносы на капитальный ремонт общего имущества многоквартирных домов муниципального жилищного фонда - </t>
    </r>
    <r>
      <rPr>
        <b/>
        <sz val="10"/>
        <color indexed="8"/>
        <rFont val="Times New Roman"/>
        <family val="1"/>
        <charset val="204"/>
      </rPr>
      <t>405,597 тыс. руб.</t>
    </r>
    <r>
      <rPr>
        <sz val="10"/>
        <color indexed="8"/>
        <rFont val="Times New Roman"/>
        <family val="1"/>
        <charset val="204"/>
      </rPr>
      <t xml:space="preserve">; 2. Капитальный ремонт системы водоснабжения с. Яковлевка ул. Красноармейская д.6-б кв. 3 - </t>
    </r>
    <r>
      <rPr>
        <b/>
        <sz val="10"/>
        <color indexed="8"/>
        <rFont val="Times New Roman"/>
        <family val="1"/>
        <charset val="204"/>
      </rPr>
      <t>23,079 тыс. руб</t>
    </r>
    <r>
      <rPr>
        <sz val="10"/>
        <color indexed="8"/>
        <rFont val="Times New Roman"/>
        <family val="1"/>
        <charset val="204"/>
      </rPr>
      <t>.</t>
    </r>
  </si>
  <si>
    <t>"Информационное обеспечение органов местного самоуправления Яковлевского муниципального района" на 2014-2020 годы</t>
  </si>
  <si>
    <r>
      <t>ХОЗУ (520,11 тыс. руб.):</t>
    </r>
    <r>
      <rPr>
        <sz val="10"/>
        <color indexed="8"/>
        <rFont val="Times New Roman"/>
        <family val="1"/>
        <charset val="204"/>
      </rPr>
      <t xml:space="preserve"> продление регистрации домена - 7,28 тыс. руб.; лицензионный платеж за ЭЦП - 21,44 тыс. руб.; сопровождение 1С - 30,0 тыс. руб.; приобретение программы DIGIN - 45,0 тыс. руб.;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консультант плюс -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138,57 тыс. руб.; обновление 1С - 42,9 тыс. руб.; средства защиты информации ПО - 19,23 тыс. руб.; приобретение картриджей, драм-юнит - 10,8 тыс. руб.; разработка и лицензия программы Практика - 204,89 тыс. руб.  </t>
    </r>
    <r>
      <rPr>
        <b/>
        <sz val="10"/>
        <color indexed="8"/>
        <rFont val="Times New Roman"/>
        <family val="1"/>
        <charset val="204"/>
      </rPr>
      <t>Фин. управление - 227,100 тыс. руб</t>
    </r>
    <r>
      <rPr>
        <sz val="10"/>
        <color indexed="8"/>
        <rFont val="Times New Roman"/>
        <family val="1"/>
        <charset val="204"/>
      </rPr>
      <t>., обслуживание программы бюджет СМАРТ</t>
    </r>
  </si>
  <si>
    <r>
      <t>2161,59 тыс. руб</t>
    </r>
    <r>
      <rPr>
        <sz val="10"/>
        <color indexed="8"/>
        <rFont val="Times New Roman"/>
        <family val="1"/>
        <charset val="204"/>
      </rPr>
      <t>. расходы на обеспечение деятельности (оказание услуг, услуги связи, заработная плата, налоги, оплата кредиторской задолженности)</t>
    </r>
  </si>
  <si>
    <r>
      <t xml:space="preserve">Организация и проведение социально-значимых культурно-массовых мероприятий  МБУ «МРДК» - исполнено </t>
    </r>
    <r>
      <rPr>
        <b/>
        <sz val="10"/>
        <color indexed="8"/>
        <rFont val="Times New Roman"/>
        <family val="1"/>
        <charset val="204"/>
      </rPr>
      <t xml:space="preserve">108,045 тыс. руб. </t>
    </r>
    <r>
      <rPr>
        <sz val="10"/>
        <color indexed="8"/>
        <rFont val="Times New Roman"/>
        <family val="1"/>
        <charset val="204"/>
      </rPr>
      <t>(Проведение Новогодних мероприятий и мероприятий, посвященных празднованию "Рождества" и "Крещения"- 14892,97 руб.; Договор ГПХ на изготовление ледяных фигур на площади - 46019,1 руб.; проведение мероприятий посвященных празднованию 72 годовщины Победы в Великой Отечественной войне 1941-1945гг.- 21200 руб.; Участие в краевом фестивале сельской культуры "Ханкайские зори" - 6602,31 руб.; Проведение праздничных мероприятий, посчященных 91-й годовщине со дня образования Яковлевского района - 3703,11 руб. Участие в краевом фестивале народного танца "Приморские топотухи" -15628 руб.)</t>
    </r>
    <r>
      <rPr>
        <b/>
        <u/>
        <sz val="10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 xml:space="preserve">Расходы на обеспечение деятельности (оказание  услуг,выполнение работ) МБУ «МРДК»- исполнено </t>
    </r>
    <r>
      <rPr>
        <b/>
        <sz val="10"/>
        <color indexed="8"/>
        <rFont val="Times New Roman"/>
        <family val="1"/>
        <charset val="204"/>
      </rPr>
      <t xml:space="preserve">10 315,94 тыс. руб. </t>
    </r>
    <r>
      <rPr>
        <sz val="10"/>
        <color indexed="8"/>
        <rFont val="Times New Roman"/>
        <family val="1"/>
        <charset val="204"/>
      </rPr>
      <t>(заработная плата( в том числе Яблоновское с/п) - 4646768,82 рублей ,ежемесячое пособие 120 рублей, взносы по обязательному социальному страхованию на выплаты по оплате труда и иыне выплаты работникам учреждений(в том числе Яблоноское с/п) 977 132,01 рублей, уплата налогов. пеней, штрафов- 218176,32 рубля, работы, услуги по содержанию имущества, оплата по договору ГПХ , прочие работы, услуги (оплата по договорам ГПХ (охрана здания))-1343036.17 рублей , кредиторская задолженность за прошлые годы- 1 952194,77 рублей, услуги связи, транспортные услуги (оплата по договору ГПХ),коммунальные услуги- 1167984,27 рублей покупка стоительных материалов для ремонта гаража 10531,49 рублей)</t>
    </r>
    <r>
      <rPr>
        <b/>
        <sz val="10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Расходы на обеспечение деятельности (оказание  услуг,выполнение работ ) МБУДО "ЯДШИ" исполнено</t>
    </r>
    <r>
      <rPr>
        <b/>
        <sz val="10"/>
        <color indexed="8"/>
        <rFont val="Times New Roman"/>
        <family val="1"/>
        <charset val="204"/>
      </rPr>
      <t xml:space="preserve"> 6 151,85 тыс. руб. (заработная плата, коммунальные услуги, уплата налогов, иных платежей, штрафов);
</t>
    </r>
    <r>
      <rPr>
        <sz val="10"/>
        <color indexed="8"/>
        <rFont val="Times New Roman"/>
        <family val="1"/>
        <charset val="204"/>
      </rPr>
      <t>Расходы на обеспечение деятельности (оказание  услуг,выполнение работ )Музей  исполнен</t>
    </r>
    <r>
      <rPr>
        <b/>
        <sz val="10"/>
        <color indexed="8"/>
        <rFont val="Times New Roman"/>
        <family val="1"/>
        <charset val="204"/>
      </rPr>
      <t>о 778,27 тыс. руб. (заработная плата, коммунальные услуги, уплата налогов, иных платежей, штрафов)</t>
    </r>
  </si>
  <si>
    <r>
      <t>Оплачено</t>
    </r>
    <r>
      <rPr>
        <sz val="10"/>
        <color indexed="8"/>
        <rFont val="Times New Roman"/>
        <family val="1"/>
        <charset val="204"/>
      </rPr>
      <t xml:space="preserve">: содержание дорог местного значения в зимний период (очистка от снега дорог местного значения  и подсыпка противогололёдными материалами дорог местного значения - 930,45632 тыс. руб.);  изготовление технического паспорта и технического плана на дорогу ул. Красноармейская с. Яковлевка (протяженностью - 1250 м) - 65,50005 тыс. руб.; составление смет - 39,52665 тыс. руб.; изготовление технического паспорта и технического плана на дорогу ул. Красноармейская с. Яковлевка (протяженностью 1520 м) - 97,900 тыс. руб.; выполнение работ по подсыпкке и устройству кюветов с. Новосысоевка, ул. Рабочая (протяженностью 200 м.) - 178,89660 тыс. руб.; выкашивание травы и уборка мусора на территории села Яковлевка с. Новосысоевка - 206,81620 тыс. руб.; устройство кюветов от 4ой площадки до с. Старосысоевка - 300,870 тыс. руб.; ремонту моста на автомобильной дороге в районе 4ой площадки - 170,361 тыс. руб.; ремонт моста на автомобильной дороге в районе с. Старосысоевка - 268,626 тыс. руб.; </t>
    </r>
  </si>
  <si>
    <r>
      <t>В том числе кредиторская задолженность( 3 304,27 тыс. руб.</t>
    </r>
    <r>
      <rPr>
        <sz val="10"/>
        <rFont val="Times New Roman"/>
        <family val="1"/>
        <charset val="204"/>
      </rPr>
      <t xml:space="preserve">) :По заработной плате 1 285,74 тыс. руб.; по оплате коммунальных услуг ООО "Водоканал" - водоснабжение;эл. энергия, услуги по содержанию имущества ООО "Водоканал" вывоз мусора,прочие услуги - оплата по договорам гражданско правового характера -  1 870,40 тыс. руб.;оплата штрафов, пеней, неустойки, налогов - 38,98 тыс. руб.; увеличение стоимости материальных запасов (приобретение угля исполнительный лист) - 109,15 тыс. руб..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>За счет средств краевого бюджета: 31 207,54 тыс. руб</t>
    </r>
    <r>
      <rPr>
        <sz val="10"/>
        <rFont val="Times New Roman"/>
        <family val="1"/>
        <charset val="204"/>
      </rPr>
      <t>.  30 906,96 тыс. руб.  выплаты по з/платы работникам учреждений;38,36 тыс. руб. - приобретение канцелярских товаров ;5,39 тыс. руб. - приобретение учебного пособия; 173,11 тыс. руб. - приобретение мебели;83,72 тыс. руб. - приобретение спортивного инвентаря</t>
    </r>
  </si>
  <si>
    <r>
      <t>Кредиторская задолженность</t>
    </r>
    <r>
      <rPr>
        <sz val="10"/>
        <rFont val="Times New Roman"/>
        <family val="1"/>
        <charset val="204"/>
      </rPr>
      <t xml:space="preserve">:  (11 543,69 тыс. руб.) выплаты кредиторской задолженности по начислениям  на  заработную плату 4 412,54 тыс. руб.; прочие выплаты (командировоные расходы за 2016 год) - 24,14 тыс. руб.; коммунальные услуги (Исп.листы Примтеплоэнерго;Исп. листы ГУЖКХ), услуги по содержанию имущества (дератизация), прочие услуги (исп. лист ЯЦРБ)  - 2 422,55 тыс. руб.;оплата налогов, штрафов, пеней -   59,39 тыс. руб.;  увеличение стоимости материальных запасов (приобретение угля; питание 5-11 классов) - 812,44 тыс. руб.      За счет средств краевого бюджета:   (103 724,95 тыс. руб.)   2 302,23 тыс. руб.   питание 1-4 классов; 98 288,96 тыс. руб. -  выплаты по заработной плате педагогам; ; 490,56 тыс. руб.-  услуги связи "Информком"; прочие услуги (изготовление бланков, аттестатов) - 39,02 тыс. руб.; прочие расходы (приобретение грамот. бланков) - 8,20 тыс. руб.; увеличение стоимости материальных запасов ( приобретение канцелярских товаров, хоз. расходы) - 148,30 тыс. руб.; </t>
    </r>
  </si>
  <si>
    <r>
      <t xml:space="preserve">прочие услуги (оплата по договорам ГПХ) - 1 054,49 тыс. руб.; командировочные - 5,99 тыс. руб., услуги связи "ОАО "Ростелеком" - 4,84 тыс. руб.; оплату пеней и штрафов, исполнительных листов - 53,18 тыс. руб.; увеличение стоимости материальных запасов (исп. лист арс. межрайонное топливное предприятие (уголь) - 301,55 тыс. руб.; </t>
    </r>
    <r>
      <rPr>
        <b/>
        <sz val="10"/>
        <color indexed="8"/>
        <rFont val="Times New Roman"/>
        <family val="1"/>
        <charset val="204"/>
      </rPr>
      <t>За счет средств краевого бюджета</t>
    </r>
    <r>
      <rPr>
        <sz val="10"/>
        <color indexed="8"/>
        <rFont val="Times New Roman"/>
        <family val="1"/>
        <charset val="204"/>
      </rPr>
      <t>: 99,15 тыс. руб. - компенсация за путевки в оздоровительные детские учреждения; 1 157,85 тыс. руб. - организация питания в пришкольных лагерях.</t>
    </r>
  </si>
  <si>
    <r>
      <t>4708,70 тыс. рублей</t>
    </r>
    <r>
      <rPr>
        <sz val="10"/>
        <color indexed="8"/>
        <rFont val="Times New Roman"/>
        <family val="1"/>
        <charset val="204"/>
      </rPr>
      <t xml:space="preserve"> -                                                                                       расходы на обеспечение деятельности (оказание услуг, услуги связи,забаротная плата, налоги, оплата кредиторской задолженности) МКУ "Управление КС и МП"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</si>
</sst>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7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left" vertical="center" wrapText="1"/>
    </xf>
    <xf numFmtId="2" fontId="9" fillId="0" borderId="5" xfId="0" applyNumberFormat="1" applyFont="1" applyFill="1" applyBorder="1" applyAlignment="1">
      <alignment horizontal="left" vertical="top" wrapText="1"/>
    </xf>
    <xf numFmtId="2" fontId="9" fillId="0" borderId="4" xfId="0" applyNumberFormat="1" applyFont="1" applyFill="1" applyBorder="1" applyAlignment="1">
      <alignment horizontal="left" vertical="top" wrapText="1"/>
    </xf>
    <xf numFmtId="0" fontId="14" fillId="4" borderId="5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left" vertical="top" wrapText="1"/>
    </xf>
    <xf numFmtId="0" fontId="0" fillId="0" borderId="5" xfId="0" applyBorder="1"/>
    <xf numFmtId="0" fontId="7" fillId="0" borderId="5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vertical="top" wrapText="1"/>
    </xf>
    <xf numFmtId="0" fontId="13" fillId="4" borderId="5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left" vertical="center" wrapText="1"/>
    </xf>
    <xf numFmtId="2" fontId="9" fillId="0" borderId="5" xfId="0" applyNumberFormat="1" applyFont="1" applyFill="1" applyBorder="1" applyAlignment="1">
      <alignment horizontal="left" vertical="center" wrapText="1"/>
    </xf>
    <xf numFmtId="2" fontId="9" fillId="0" borderId="4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top" wrapText="1"/>
    </xf>
    <xf numFmtId="0" fontId="0" fillId="0" borderId="4" xfId="0" applyBorder="1"/>
    <xf numFmtId="0" fontId="9" fillId="0" borderId="2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left" vertical="top" wrapText="1"/>
    </xf>
    <xf numFmtId="2" fontId="9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2" fontId="11" fillId="0" borderId="2" xfId="0" applyNumberFormat="1" applyFont="1" applyFill="1" applyBorder="1" applyAlignment="1">
      <alignment horizontal="center" vertical="top" wrapText="1"/>
    </xf>
    <xf numFmtId="2" fontId="9" fillId="0" borderId="5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2" fontId="9" fillId="0" borderId="4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vertical="top" wrapText="1"/>
    </xf>
    <xf numFmtId="2" fontId="9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2" fontId="7" fillId="0" borderId="2" xfId="0" applyNumberFormat="1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 wrapText="1"/>
    </xf>
    <xf numFmtId="2" fontId="7" fillId="0" borderId="4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vertical="top" wrapText="1"/>
    </xf>
    <xf numFmtId="2" fontId="9" fillId="0" borderId="5" xfId="0" applyNumberFormat="1" applyFont="1" applyFill="1" applyBorder="1" applyAlignment="1">
      <alignment vertical="top" wrapText="1"/>
    </xf>
    <xf numFmtId="2" fontId="9" fillId="0" borderId="4" xfId="0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2" fillId="0" borderId="5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topLeftCell="B239" workbookViewId="0">
      <selection activeCell="J244" sqref="J244"/>
    </sheetView>
  </sheetViews>
  <sheetFormatPr defaultRowHeight="15.75"/>
  <cols>
    <col min="1" max="1" width="1.7109375" style="1" customWidth="1"/>
    <col min="2" max="2" width="13.42578125" style="1" customWidth="1"/>
    <col min="3" max="3" width="13.28515625" style="1" customWidth="1"/>
    <col min="4" max="4" width="10.5703125" style="1" customWidth="1"/>
    <col min="5" max="5" width="11.85546875" style="1" customWidth="1"/>
    <col min="6" max="6" width="12.140625" style="1" customWidth="1"/>
    <col min="7" max="7" width="7" style="1" customWidth="1"/>
    <col min="8" max="8" width="41.140625" style="35" customWidth="1"/>
    <col min="9" max="16384" width="9.140625" style="1"/>
  </cols>
  <sheetData>
    <row r="1" spans="1:8" ht="66" customHeight="1">
      <c r="A1" s="68" t="s">
        <v>52</v>
      </c>
      <c r="B1" s="68"/>
      <c r="C1" s="68"/>
      <c r="D1" s="68"/>
      <c r="E1" s="68"/>
      <c r="F1" s="69"/>
      <c r="G1" s="69"/>
      <c r="H1" s="69"/>
    </row>
    <row r="2" spans="1:8">
      <c r="A2" s="70"/>
      <c r="B2" s="71"/>
      <c r="C2" s="71"/>
      <c r="D2" s="71"/>
      <c r="E2" s="71"/>
      <c r="F2" s="72"/>
      <c r="G2" s="72"/>
      <c r="H2" s="72"/>
    </row>
    <row r="3" spans="1:8" ht="89.25" customHeight="1">
      <c r="A3" s="76"/>
      <c r="B3" s="73" t="s">
        <v>60</v>
      </c>
      <c r="C3" s="73" t="s">
        <v>62</v>
      </c>
      <c r="D3" s="73" t="s">
        <v>73</v>
      </c>
      <c r="E3" s="73" t="s">
        <v>67</v>
      </c>
      <c r="F3" s="73" t="s">
        <v>51</v>
      </c>
      <c r="G3" s="8" t="s">
        <v>69</v>
      </c>
      <c r="H3" s="9" t="s">
        <v>68</v>
      </c>
    </row>
    <row r="4" spans="1:8" ht="33.75" hidden="1" customHeight="1">
      <c r="A4" s="76"/>
      <c r="B4" s="74"/>
      <c r="C4" s="74"/>
      <c r="D4" s="74"/>
      <c r="E4" s="75"/>
      <c r="F4" s="74"/>
      <c r="G4" s="10"/>
      <c r="H4" s="11"/>
    </row>
    <row r="5" spans="1:8" ht="12" customHeight="1">
      <c r="A5" s="3"/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</row>
    <row r="6" spans="1:8" ht="17.25" customHeight="1">
      <c r="A6" s="3"/>
      <c r="B6" s="56" t="s">
        <v>61</v>
      </c>
      <c r="C6" s="56" t="s">
        <v>10</v>
      </c>
      <c r="D6" s="13" t="s">
        <v>58</v>
      </c>
      <c r="E6" s="16">
        <f>E7+E8</f>
        <v>231981.35</v>
      </c>
      <c r="F6" s="16">
        <f>F7+F8</f>
        <v>211317.84999999998</v>
      </c>
      <c r="G6" s="12">
        <f>F6/E6*100</f>
        <v>91.092602918294929</v>
      </c>
      <c r="H6" s="62"/>
    </row>
    <row r="7" spans="1:8" ht="30" customHeight="1">
      <c r="A7" s="3"/>
      <c r="B7" s="59"/>
      <c r="C7" s="59"/>
      <c r="D7" s="14" t="s">
        <v>70</v>
      </c>
      <c r="E7" s="16">
        <f>E12+E18+E25+E32</f>
        <v>93452.35</v>
      </c>
      <c r="F7" s="16">
        <f>F12+F18+F25+F32</f>
        <v>75128.36</v>
      </c>
      <c r="G7" s="12">
        <f t="shared" ref="G7:G13" si="0">F7/E7*100</f>
        <v>80.392157072561574</v>
      </c>
      <c r="H7" s="63"/>
    </row>
    <row r="8" spans="1:8" ht="30" customHeight="1">
      <c r="A8" s="3"/>
      <c r="B8" s="59"/>
      <c r="C8" s="59"/>
      <c r="D8" s="14" t="s">
        <v>71</v>
      </c>
      <c r="E8" s="16">
        <f>E13+E19+E26</f>
        <v>138529</v>
      </c>
      <c r="F8" s="16">
        <f>F13+F19+F26</f>
        <v>136189.49</v>
      </c>
      <c r="G8" s="12">
        <f t="shared" si="0"/>
        <v>98.311176721119764</v>
      </c>
      <c r="H8" s="63"/>
    </row>
    <row r="9" spans="1:8" ht="44.25" customHeight="1">
      <c r="A9" s="3"/>
      <c r="B9" s="59"/>
      <c r="C9" s="59"/>
      <c r="D9" s="14" t="s">
        <v>65</v>
      </c>
      <c r="E9" s="12" t="s">
        <v>72</v>
      </c>
      <c r="F9" s="12" t="s">
        <v>72</v>
      </c>
      <c r="G9" s="12"/>
      <c r="H9" s="63"/>
    </row>
    <row r="10" spans="1:8" ht="33.75" customHeight="1">
      <c r="A10" s="3"/>
      <c r="B10" s="60"/>
      <c r="C10" s="60"/>
      <c r="D10" s="14" t="s">
        <v>66</v>
      </c>
      <c r="E10" s="12" t="s">
        <v>72</v>
      </c>
      <c r="F10" s="12" t="s">
        <v>72</v>
      </c>
      <c r="G10" s="12"/>
      <c r="H10" s="63"/>
    </row>
    <row r="11" spans="1:8" ht="15" customHeight="1">
      <c r="A11" s="3"/>
      <c r="B11" s="77" t="s">
        <v>74</v>
      </c>
      <c r="C11" s="53" t="s">
        <v>11</v>
      </c>
      <c r="D11" s="13" t="s">
        <v>58</v>
      </c>
      <c r="E11" s="16">
        <f>SUM(E12:E13)</f>
        <v>50273.5</v>
      </c>
      <c r="F11" s="16">
        <f>F12+F13</f>
        <v>46561.23</v>
      </c>
      <c r="G11" s="42">
        <f t="shared" si="0"/>
        <v>92.615851293424967</v>
      </c>
      <c r="H11" s="66" t="s">
        <v>35</v>
      </c>
    </row>
    <row r="12" spans="1:8" ht="31.5" customHeight="1">
      <c r="A12" s="3"/>
      <c r="B12" s="78"/>
      <c r="C12" s="54"/>
      <c r="D12" s="14" t="s">
        <v>70</v>
      </c>
      <c r="E12" s="16">
        <v>18908.5</v>
      </c>
      <c r="F12" s="16">
        <v>15353.69</v>
      </c>
      <c r="G12" s="42">
        <f t="shared" si="0"/>
        <v>81.199936536478305</v>
      </c>
      <c r="H12" s="67"/>
    </row>
    <row r="13" spans="1:8" ht="38.25" customHeight="1">
      <c r="A13" s="3"/>
      <c r="B13" s="78"/>
      <c r="C13" s="54"/>
      <c r="D13" s="14" t="s">
        <v>71</v>
      </c>
      <c r="E13" s="16">
        <v>31365</v>
      </c>
      <c r="F13" s="16">
        <v>31207.54</v>
      </c>
      <c r="G13" s="42">
        <f t="shared" si="0"/>
        <v>99.49797545034275</v>
      </c>
      <c r="H13" s="67"/>
    </row>
    <row r="14" spans="1:8" ht="45.75" customHeight="1">
      <c r="A14" s="3"/>
      <c r="B14" s="78"/>
      <c r="C14" s="54"/>
      <c r="D14" s="14" t="s">
        <v>65</v>
      </c>
      <c r="E14" s="12" t="s">
        <v>72</v>
      </c>
      <c r="F14" s="12" t="s">
        <v>72</v>
      </c>
      <c r="G14" s="42"/>
      <c r="H14" s="67"/>
    </row>
    <row r="15" spans="1:8" ht="93.75" customHeight="1">
      <c r="A15" s="3"/>
      <c r="B15" s="78"/>
      <c r="C15" s="54"/>
      <c r="D15" s="53" t="s">
        <v>66</v>
      </c>
      <c r="E15" s="53" t="s">
        <v>72</v>
      </c>
      <c r="F15" s="53" t="s">
        <v>72</v>
      </c>
      <c r="G15" s="64" t="s">
        <v>72</v>
      </c>
      <c r="H15" s="67"/>
    </row>
    <row r="16" spans="1:8" ht="239.25" customHeight="1">
      <c r="A16" s="3"/>
      <c r="B16" s="79"/>
      <c r="C16" s="55"/>
      <c r="D16" s="55"/>
      <c r="E16" s="55"/>
      <c r="F16" s="55"/>
      <c r="G16" s="65"/>
      <c r="H16" s="48" t="s">
        <v>123</v>
      </c>
    </row>
    <row r="17" spans="1:12" ht="23.25" customHeight="1">
      <c r="A17" s="3"/>
      <c r="B17" s="53" t="s">
        <v>75</v>
      </c>
      <c r="C17" s="53" t="s">
        <v>12</v>
      </c>
      <c r="D17" s="13" t="s">
        <v>58</v>
      </c>
      <c r="E17" s="16">
        <f>E18+E19</f>
        <v>150888.85</v>
      </c>
      <c r="F17" s="16">
        <f>F18+F19</f>
        <v>134651.79999999999</v>
      </c>
      <c r="G17" s="43">
        <f>F17/E17*100</f>
        <v>89.239065709626644</v>
      </c>
      <c r="H17" s="66" t="s">
        <v>38</v>
      </c>
    </row>
    <row r="18" spans="1:12" ht="30.75" customHeight="1">
      <c r="A18" s="3"/>
      <c r="B18" s="61"/>
      <c r="C18" s="54"/>
      <c r="D18" s="14" t="s">
        <v>70</v>
      </c>
      <c r="E18" s="16">
        <v>44981.85</v>
      </c>
      <c r="F18" s="16">
        <v>30926.85</v>
      </c>
      <c r="G18" s="43">
        <f>F18/E18*100</f>
        <v>68.754064139202811</v>
      </c>
      <c r="H18" s="67"/>
    </row>
    <row r="19" spans="1:12" ht="27.75" customHeight="1">
      <c r="A19" s="3"/>
      <c r="B19" s="61"/>
      <c r="C19" s="54"/>
      <c r="D19" s="14" t="s">
        <v>71</v>
      </c>
      <c r="E19" s="16">
        <v>105907</v>
      </c>
      <c r="F19" s="16">
        <v>103724.95</v>
      </c>
      <c r="G19" s="43">
        <f>F19/E19*100</f>
        <v>97.939654602623051</v>
      </c>
      <c r="H19" s="67"/>
    </row>
    <row r="20" spans="1:12" ht="26.25" customHeight="1">
      <c r="A20" s="3"/>
      <c r="B20" s="61"/>
      <c r="C20" s="54"/>
      <c r="D20" s="14" t="s">
        <v>65</v>
      </c>
      <c r="E20" s="12" t="s">
        <v>72</v>
      </c>
      <c r="F20" s="12" t="s">
        <v>72</v>
      </c>
      <c r="G20" s="43" t="s">
        <v>72</v>
      </c>
      <c r="H20" s="67"/>
    </row>
    <row r="21" spans="1:12" ht="176.25" customHeight="1">
      <c r="A21" s="3"/>
      <c r="B21" s="61"/>
      <c r="C21" s="54"/>
      <c r="D21" s="53" t="s">
        <v>66</v>
      </c>
      <c r="E21" s="53" t="s">
        <v>72</v>
      </c>
      <c r="F21" s="53" t="s">
        <v>72</v>
      </c>
      <c r="G21" s="94" t="s">
        <v>72</v>
      </c>
      <c r="H21" s="67"/>
    </row>
    <row r="22" spans="1:12" ht="285" customHeight="1">
      <c r="A22" s="3"/>
      <c r="B22" s="61"/>
      <c r="C22" s="54"/>
      <c r="D22" s="54"/>
      <c r="E22" s="54"/>
      <c r="F22" s="54"/>
      <c r="G22" s="98"/>
      <c r="H22" s="48" t="s">
        <v>124</v>
      </c>
    </row>
    <row r="23" spans="1:12" ht="83.25" customHeight="1">
      <c r="A23" s="3"/>
      <c r="B23" s="37"/>
      <c r="C23" s="37"/>
      <c r="D23" s="55"/>
      <c r="E23" s="55"/>
      <c r="F23" s="55"/>
      <c r="G23" s="95"/>
      <c r="H23" s="41" t="s">
        <v>39</v>
      </c>
    </row>
    <row r="24" spans="1:12" ht="26.25" customHeight="1">
      <c r="A24" s="3"/>
      <c r="B24" s="53" t="s">
        <v>76</v>
      </c>
      <c r="C24" s="53" t="s">
        <v>13</v>
      </c>
      <c r="D24" s="13" t="s">
        <v>58</v>
      </c>
      <c r="E24" s="16">
        <f>E25+E26</f>
        <v>18882</v>
      </c>
      <c r="F24" s="16">
        <f>F25+F26</f>
        <v>18266.599999999999</v>
      </c>
      <c r="G24" s="43">
        <f>F24/E24*100</f>
        <v>96.74081135472936</v>
      </c>
      <c r="H24" s="90" t="s">
        <v>40</v>
      </c>
    </row>
    <row r="25" spans="1:12" ht="39" customHeight="1">
      <c r="A25" s="3"/>
      <c r="B25" s="54"/>
      <c r="C25" s="54"/>
      <c r="D25" s="14" t="s">
        <v>70</v>
      </c>
      <c r="E25" s="16">
        <v>17625</v>
      </c>
      <c r="F25" s="16">
        <v>17009.599999999999</v>
      </c>
      <c r="G25" s="43">
        <f>F25/E25*100</f>
        <v>96.508368794326245</v>
      </c>
      <c r="H25" s="91"/>
    </row>
    <row r="26" spans="1:12" ht="43.5" customHeight="1">
      <c r="A26" s="3"/>
      <c r="B26" s="54"/>
      <c r="C26" s="54"/>
      <c r="D26" s="14" t="s">
        <v>71</v>
      </c>
      <c r="E26" s="16">
        <v>1257</v>
      </c>
      <c r="F26" s="16">
        <v>1257</v>
      </c>
      <c r="G26" s="43">
        <f>F26/E26*100</f>
        <v>100</v>
      </c>
      <c r="H26" s="91"/>
    </row>
    <row r="27" spans="1:12" ht="45.75" customHeight="1">
      <c r="A27" s="3"/>
      <c r="B27" s="54"/>
      <c r="C27" s="54"/>
      <c r="D27" s="92" t="s">
        <v>65</v>
      </c>
      <c r="E27" s="53" t="s">
        <v>72</v>
      </c>
      <c r="F27" s="53" t="s">
        <v>72</v>
      </c>
      <c r="G27" s="96" t="s">
        <v>72</v>
      </c>
      <c r="H27" s="91"/>
      <c r="L27" s="6"/>
    </row>
    <row r="28" spans="1:12" ht="6" customHeight="1">
      <c r="A28" s="3"/>
      <c r="B28" s="54"/>
      <c r="C28" s="54"/>
      <c r="D28" s="93"/>
      <c r="E28" s="55"/>
      <c r="F28" s="55"/>
      <c r="G28" s="97"/>
      <c r="H28" s="91"/>
    </row>
    <row r="29" spans="1:12" ht="150" customHeight="1">
      <c r="A29" s="3"/>
      <c r="B29" s="54"/>
      <c r="C29" s="54"/>
      <c r="D29" s="53" t="s">
        <v>66</v>
      </c>
      <c r="E29" s="53" t="s">
        <v>72</v>
      </c>
      <c r="F29" s="53" t="s">
        <v>72</v>
      </c>
      <c r="G29" s="94" t="s">
        <v>72</v>
      </c>
      <c r="H29" s="91"/>
    </row>
    <row r="30" spans="1:12" ht="158.25" customHeight="1">
      <c r="A30" s="3"/>
      <c r="B30" s="55"/>
      <c r="C30" s="55"/>
      <c r="D30" s="55"/>
      <c r="E30" s="55"/>
      <c r="F30" s="55"/>
      <c r="G30" s="95"/>
      <c r="H30" s="44" t="s">
        <v>125</v>
      </c>
    </row>
    <row r="31" spans="1:12" ht="36.75" customHeight="1">
      <c r="A31" s="3"/>
      <c r="B31" s="53" t="s">
        <v>77</v>
      </c>
      <c r="C31" s="53" t="s">
        <v>83</v>
      </c>
      <c r="D31" s="13" t="s">
        <v>58</v>
      </c>
      <c r="E31" s="18">
        <f>E32</f>
        <v>11937</v>
      </c>
      <c r="F31" s="18">
        <f>F32</f>
        <v>11838.22</v>
      </c>
      <c r="G31" s="19">
        <f>F31/E31*100</f>
        <v>99.172488900058624</v>
      </c>
      <c r="H31" s="88" t="s">
        <v>9</v>
      </c>
    </row>
    <row r="32" spans="1:12" ht="42.75" customHeight="1">
      <c r="A32" s="3"/>
      <c r="B32" s="54"/>
      <c r="C32" s="54"/>
      <c r="D32" s="14" t="s">
        <v>70</v>
      </c>
      <c r="E32" s="18">
        <v>11937</v>
      </c>
      <c r="F32" s="18">
        <v>11838.22</v>
      </c>
      <c r="G32" s="19">
        <f>F32/E32*100</f>
        <v>99.172488900058624</v>
      </c>
      <c r="H32" s="67"/>
    </row>
    <row r="33" spans="1:8" ht="51.75" customHeight="1">
      <c r="A33" s="3"/>
      <c r="B33" s="54"/>
      <c r="C33" s="54"/>
      <c r="D33" s="14" t="s">
        <v>71</v>
      </c>
      <c r="E33" s="12" t="s">
        <v>72</v>
      </c>
      <c r="F33" s="12" t="s">
        <v>72</v>
      </c>
      <c r="G33" s="17" t="s">
        <v>72</v>
      </c>
      <c r="H33" s="67"/>
    </row>
    <row r="34" spans="1:8" ht="45.75" customHeight="1">
      <c r="A34" s="3"/>
      <c r="B34" s="54"/>
      <c r="C34" s="54"/>
      <c r="D34" s="14" t="s">
        <v>65</v>
      </c>
      <c r="E34" s="12" t="s">
        <v>72</v>
      </c>
      <c r="F34" s="12" t="s">
        <v>72</v>
      </c>
      <c r="G34" s="17" t="s">
        <v>72</v>
      </c>
      <c r="H34" s="67"/>
    </row>
    <row r="35" spans="1:8" ht="74.25" customHeight="1">
      <c r="A35" s="3"/>
      <c r="B35" s="55"/>
      <c r="C35" s="55"/>
      <c r="D35" s="14" t="s">
        <v>66</v>
      </c>
      <c r="E35" s="12" t="s">
        <v>72</v>
      </c>
      <c r="F35" s="12" t="s">
        <v>72</v>
      </c>
      <c r="G35" s="17" t="s">
        <v>72</v>
      </c>
      <c r="H35" s="89"/>
    </row>
    <row r="36" spans="1:8" ht="21" customHeight="1">
      <c r="A36" s="3"/>
      <c r="B36" s="56" t="s">
        <v>61</v>
      </c>
      <c r="C36" s="56" t="s">
        <v>29</v>
      </c>
      <c r="D36" s="13" t="s">
        <v>58</v>
      </c>
      <c r="E36" s="12">
        <f>E41+E46+E51</f>
        <v>4087.17</v>
      </c>
      <c r="F36" s="12">
        <f>F41+F46+F51</f>
        <v>3702.33</v>
      </c>
      <c r="G36" s="20">
        <f>F36/E36*100</f>
        <v>90.584193953273285</v>
      </c>
      <c r="H36" s="80"/>
    </row>
    <row r="37" spans="1:8" ht="39.75" customHeight="1">
      <c r="A37" s="3"/>
      <c r="B37" s="59"/>
      <c r="C37" s="59"/>
      <c r="D37" s="14" t="s">
        <v>70</v>
      </c>
      <c r="E37" s="12">
        <f>E42+E47+E52</f>
        <v>2457.17</v>
      </c>
      <c r="F37" s="12">
        <f>F42+F47</f>
        <v>2457.17</v>
      </c>
      <c r="G37" s="20">
        <f>F37/E37*100</f>
        <v>100</v>
      </c>
      <c r="H37" s="81"/>
    </row>
    <row r="38" spans="1:8" ht="33" customHeight="1">
      <c r="A38" s="3"/>
      <c r="B38" s="59"/>
      <c r="C38" s="59"/>
      <c r="D38" s="14" t="s">
        <v>71</v>
      </c>
      <c r="E38" s="12">
        <f>E53</f>
        <v>1630</v>
      </c>
      <c r="F38" s="12">
        <f>F53</f>
        <v>1245.1600000000001</v>
      </c>
      <c r="G38" s="20">
        <f>F38/E38*100</f>
        <v>76.39018404907975</v>
      </c>
      <c r="H38" s="81"/>
    </row>
    <row r="39" spans="1:8" ht="29.25" customHeight="1">
      <c r="A39" s="3"/>
      <c r="B39" s="59"/>
      <c r="C39" s="59"/>
      <c r="D39" s="14" t="s">
        <v>65</v>
      </c>
      <c r="E39" s="12" t="s">
        <v>72</v>
      </c>
      <c r="F39" s="12" t="s">
        <v>72</v>
      </c>
      <c r="G39" s="17" t="s">
        <v>72</v>
      </c>
      <c r="H39" s="81"/>
    </row>
    <row r="40" spans="1:8" ht="90" customHeight="1">
      <c r="A40" s="3"/>
      <c r="B40" s="60"/>
      <c r="C40" s="60"/>
      <c r="D40" s="14" t="s">
        <v>66</v>
      </c>
      <c r="E40" s="12" t="s">
        <v>72</v>
      </c>
      <c r="F40" s="12" t="s">
        <v>72</v>
      </c>
      <c r="G40" s="17" t="s">
        <v>72</v>
      </c>
      <c r="H40" s="82"/>
    </row>
    <row r="41" spans="1:8" ht="32.25" customHeight="1">
      <c r="A41" s="3"/>
      <c r="B41" s="53" t="s">
        <v>79</v>
      </c>
      <c r="C41" s="53" t="s">
        <v>30</v>
      </c>
      <c r="D41" s="13" t="s">
        <v>58</v>
      </c>
      <c r="E41" s="12">
        <f>E42</f>
        <v>59.87</v>
      </c>
      <c r="F41" s="12">
        <f>F42</f>
        <v>59.87</v>
      </c>
      <c r="G41" s="17">
        <f>F41/E41*100</f>
        <v>100</v>
      </c>
      <c r="H41" s="85" t="s">
        <v>32</v>
      </c>
    </row>
    <row r="42" spans="1:8" ht="42.75" customHeight="1">
      <c r="A42" s="3"/>
      <c r="B42" s="54"/>
      <c r="C42" s="54"/>
      <c r="D42" s="14" t="s">
        <v>70</v>
      </c>
      <c r="E42" s="12">
        <v>59.87</v>
      </c>
      <c r="F42" s="12">
        <v>59.87</v>
      </c>
      <c r="G42" s="17">
        <f>F42/E42*100</f>
        <v>100</v>
      </c>
      <c r="H42" s="86"/>
    </row>
    <row r="43" spans="1:8" ht="47.25" customHeight="1">
      <c r="A43" s="3"/>
      <c r="B43" s="54"/>
      <c r="C43" s="54"/>
      <c r="D43" s="14" t="s">
        <v>71</v>
      </c>
      <c r="E43" s="12" t="s">
        <v>72</v>
      </c>
      <c r="F43" s="12" t="s">
        <v>72</v>
      </c>
      <c r="G43" s="17" t="s">
        <v>72</v>
      </c>
      <c r="H43" s="86"/>
    </row>
    <row r="44" spans="1:8" ht="45" customHeight="1">
      <c r="A44" s="3"/>
      <c r="B44" s="54"/>
      <c r="C44" s="54"/>
      <c r="D44" s="14" t="s">
        <v>65</v>
      </c>
      <c r="E44" s="12" t="s">
        <v>72</v>
      </c>
      <c r="F44" s="12" t="s">
        <v>72</v>
      </c>
      <c r="G44" s="17" t="s">
        <v>72</v>
      </c>
      <c r="H44" s="86"/>
    </row>
    <row r="45" spans="1:8" ht="32.25" customHeight="1">
      <c r="A45" s="3"/>
      <c r="B45" s="55"/>
      <c r="C45" s="55"/>
      <c r="D45" s="14" t="s">
        <v>66</v>
      </c>
      <c r="E45" s="12" t="s">
        <v>72</v>
      </c>
      <c r="F45" s="12" t="s">
        <v>72</v>
      </c>
      <c r="G45" s="17" t="s">
        <v>72</v>
      </c>
      <c r="H45" s="87"/>
    </row>
    <row r="46" spans="1:8" ht="32.25" customHeight="1">
      <c r="A46" s="3"/>
      <c r="B46" s="53" t="s">
        <v>80</v>
      </c>
      <c r="C46" s="53" t="s">
        <v>31</v>
      </c>
      <c r="D46" s="13" t="s">
        <v>58</v>
      </c>
      <c r="E46" s="12">
        <f>E47</f>
        <v>2397.3000000000002</v>
      </c>
      <c r="F46" s="12">
        <f>F47</f>
        <v>2397.3000000000002</v>
      </c>
      <c r="G46" s="12">
        <f>F46/E46*100</f>
        <v>100</v>
      </c>
      <c r="H46" s="83" t="s">
        <v>33</v>
      </c>
    </row>
    <row r="47" spans="1:8" ht="32.25" customHeight="1">
      <c r="A47" s="3"/>
      <c r="B47" s="54"/>
      <c r="C47" s="54"/>
      <c r="D47" s="14" t="s">
        <v>70</v>
      </c>
      <c r="E47" s="12">
        <v>2397.3000000000002</v>
      </c>
      <c r="F47" s="12">
        <v>2397.3000000000002</v>
      </c>
      <c r="G47" s="12">
        <f t="shared" ref="G47:G53" si="1">F47/E47*100</f>
        <v>100</v>
      </c>
      <c r="H47" s="106"/>
    </row>
    <row r="48" spans="1:8" ht="41.25" customHeight="1">
      <c r="A48" s="3"/>
      <c r="B48" s="54"/>
      <c r="C48" s="54"/>
      <c r="D48" s="14" t="s">
        <v>71</v>
      </c>
      <c r="E48" s="12" t="s">
        <v>72</v>
      </c>
      <c r="F48" s="12" t="s">
        <v>72</v>
      </c>
      <c r="G48" s="12"/>
      <c r="H48" s="106"/>
    </row>
    <row r="49" spans="1:8" ht="45.75" customHeight="1">
      <c r="A49" s="3"/>
      <c r="B49" s="54"/>
      <c r="C49" s="54"/>
      <c r="D49" s="14" t="s">
        <v>65</v>
      </c>
      <c r="E49" s="12" t="s">
        <v>72</v>
      </c>
      <c r="F49" s="12" t="s">
        <v>72</v>
      </c>
      <c r="G49" s="12"/>
      <c r="H49" s="106"/>
    </row>
    <row r="50" spans="1:8" ht="33" customHeight="1">
      <c r="A50" s="3"/>
      <c r="B50" s="55"/>
      <c r="C50" s="55"/>
      <c r="D50" s="14" t="s">
        <v>66</v>
      </c>
      <c r="E50" s="12" t="s">
        <v>72</v>
      </c>
      <c r="F50" s="12" t="s">
        <v>72</v>
      </c>
      <c r="G50" s="12"/>
      <c r="H50" s="107"/>
    </row>
    <row r="51" spans="1:8" ht="32.25" customHeight="1">
      <c r="A51" s="3"/>
      <c r="B51" s="53" t="s">
        <v>57</v>
      </c>
      <c r="C51" s="53" t="s">
        <v>112</v>
      </c>
      <c r="D51" s="13" t="s">
        <v>58</v>
      </c>
      <c r="E51" s="12">
        <f>E53</f>
        <v>1630</v>
      </c>
      <c r="F51" s="12">
        <f>F53</f>
        <v>1245.1600000000001</v>
      </c>
      <c r="G51" s="12">
        <f t="shared" si="1"/>
        <v>76.39018404907975</v>
      </c>
      <c r="H51" s="109" t="s">
        <v>34</v>
      </c>
    </row>
    <row r="52" spans="1:8" ht="32.25" customHeight="1">
      <c r="A52" s="3"/>
      <c r="B52" s="54"/>
      <c r="C52" s="54"/>
      <c r="D52" s="14" t="s">
        <v>70</v>
      </c>
      <c r="E52" s="12"/>
      <c r="F52" s="12"/>
      <c r="G52" s="12"/>
      <c r="H52" s="110"/>
    </row>
    <row r="53" spans="1:8" ht="32.25" customHeight="1">
      <c r="A53" s="3"/>
      <c r="B53" s="54"/>
      <c r="C53" s="54"/>
      <c r="D53" s="14" t="s">
        <v>71</v>
      </c>
      <c r="E53" s="12">
        <v>1630</v>
      </c>
      <c r="F53" s="12">
        <v>1245.1600000000001</v>
      </c>
      <c r="G53" s="12">
        <f t="shared" si="1"/>
        <v>76.39018404907975</v>
      </c>
      <c r="H53" s="110"/>
    </row>
    <row r="54" spans="1:8" ht="56.25" customHeight="1">
      <c r="A54" s="3"/>
      <c r="B54" s="54"/>
      <c r="C54" s="54"/>
      <c r="D54" s="14" t="s">
        <v>65</v>
      </c>
      <c r="E54" s="12" t="s">
        <v>72</v>
      </c>
      <c r="F54" s="12" t="s">
        <v>72</v>
      </c>
      <c r="G54" s="12" t="s">
        <v>72</v>
      </c>
      <c r="H54" s="110"/>
    </row>
    <row r="55" spans="1:8" ht="226.5" customHeight="1">
      <c r="A55" s="3"/>
      <c r="B55" s="55"/>
      <c r="C55" s="55"/>
      <c r="D55" s="14" t="s">
        <v>66</v>
      </c>
      <c r="E55" s="12" t="s">
        <v>72</v>
      </c>
      <c r="F55" s="12" t="s">
        <v>72</v>
      </c>
      <c r="G55" s="12" t="s">
        <v>72</v>
      </c>
      <c r="H55" s="111"/>
    </row>
    <row r="56" spans="1:8" ht="32.25" customHeight="1">
      <c r="A56" s="3"/>
      <c r="B56" s="56" t="s">
        <v>61</v>
      </c>
      <c r="C56" s="56" t="s">
        <v>14</v>
      </c>
      <c r="D56" s="13" t="s">
        <v>58</v>
      </c>
      <c r="E56" s="12">
        <f>SUM(E57:E59)</f>
        <v>28653.269999999997</v>
      </c>
      <c r="F56" s="12">
        <f>SUM(F57:F59)</f>
        <v>27786.06</v>
      </c>
      <c r="G56" s="20">
        <f>F56/E56*100</f>
        <v>96.973434445702026</v>
      </c>
      <c r="H56" s="80"/>
    </row>
    <row r="57" spans="1:8" ht="32.25" customHeight="1">
      <c r="A57" s="3"/>
      <c r="B57" s="57"/>
      <c r="C57" s="57"/>
      <c r="D57" s="14" t="s">
        <v>70</v>
      </c>
      <c r="E57" s="12">
        <f>E62+E68+E73+E78</f>
        <v>28653.269999999997</v>
      </c>
      <c r="F57" s="12">
        <f>F62+F68+F73+F78</f>
        <v>27786.06</v>
      </c>
      <c r="G57" s="20">
        <f>F57/E57*100</f>
        <v>96.973434445702026</v>
      </c>
      <c r="H57" s="81"/>
    </row>
    <row r="58" spans="1:8" ht="38.25" customHeight="1">
      <c r="A58" s="3"/>
      <c r="B58" s="57"/>
      <c r="C58" s="57"/>
      <c r="D58" s="14" t="s">
        <v>71</v>
      </c>
      <c r="E58" s="12" t="str">
        <f>E69</f>
        <v>−</v>
      </c>
      <c r="F58" s="12" t="s">
        <v>81</v>
      </c>
      <c r="G58" s="20" t="e">
        <f>F58/E58*100</f>
        <v>#VALUE!</v>
      </c>
      <c r="H58" s="81"/>
    </row>
    <row r="59" spans="1:8" ht="43.5" customHeight="1">
      <c r="A59" s="3"/>
      <c r="B59" s="57"/>
      <c r="C59" s="57"/>
      <c r="D59" s="14" t="s">
        <v>65</v>
      </c>
      <c r="E59" s="12">
        <f>E64+E70</f>
        <v>0</v>
      </c>
      <c r="F59" s="12">
        <f>F64+F70</f>
        <v>0</v>
      </c>
      <c r="G59" s="20" t="e">
        <f>F59/E59*100</f>
        <v>#DIV/0!</v>
      </c>
      <c r="H59" s="81"/>
    </row>
    <row r="60" spans="1:8" ht="87" customHeight="1">
      <c r="A60" s="3"/>
      <c r="B60" s="58"/>
      <c r="C60" s="58"/>
      <c r="D60" s="14" t="s">
        <v>66</v>
      </c>
      <c r="E60" s="12" t="s">
        <v>81</v>
      </c>
      <c r="F60" s="12" t="s">
        <v>81</v>
      </c>
      <c r="G60" s="17" t="s">
        <v>81</v>
      </c>
      <c r="H60" s="82"/>
    </row>
    <row r="61" spans="1:8" ht="32.25" customHeight="1">
      <c r="A61" s="3"/>
      <c r="B61" s="53" t="s">
        <v>79</v>
      </c>
      <c r="C61" s="53" t="s">
        <v>15</v>
      </c>
      <c r="D61" s="13" t="s">
        <v>58</v>
      </c>
      <c r="E61" s="12">
        <f>E62+E64</f>
        <v>17871.48</v>
      </c>
      <c r="F61" s="12">
        <f>F62+F64</f>
        <v>17354.11</v>
      </c>
      <c r="G61" s="21">
        <f>F61/E61*100</f>
        <v>97.105052295612907</v>
      </c>
      <c r="H61" s="83" t="s">
        <v>121</v>
      </c>
    </row>
    <row r="62" spans="1:8" ht="32.25" customHeight="1">
      <c r="A62" s="3"/>
      <c r="B62" s="54"/>
      <c r="C62" s="54"/>
      <c r="D62" s="14" t="s">
        <v>70</v>
      </c>
      <c r="E62" s="12">
        <v>17871.48</v>
      </c>
      <c r="F62" s="12">
        <v>17354.11</v>
      </c>
      <c r="G62" s="21">
        <f>F62/E62*100</f>
        <v>97.105052295612907</v>
      </c>
      <c r="H62" s="61"/>
    </row>
    <row r="63" spans="1:8" ht="41.25" customHeight="1">
      <c r="A63" s="3"/>
      <c r="B63" s="54"/>
      <c r="C63" s="54"/>
      <c r="D63" s="14" t="s">
        <v>71</v>
      </c>
      <c r="E63" s="12" t="s">
        <v>81</v>
      </c>
      <c r="F63" s="12" t="s">
        <v>81</v>
      </c>
      <c r="G63" s="21"/>
      <c r="H63" s="61"/>
    </row>
    <row r="64" spans="1:8" ht="49.5" customHeight="1">
      <c r="A64" s="3"/>
      <c r="B64" s="54"/>
      <c r="C64" s="54"/>
      <c r="D64" s="14" t="s">
        <v>65</v>
      </c>
      <c r="E64" s="12"/>
      <c r="F64" s="12"/>
      <c r="G64" s="21" t="e">
        <f>F64/E64*100</f>
        <v>#DIV/0!</v>
      </c>
      <c r="H64" s="61"/>
    </row>
    <row r="65" spans="1:8" ht="274.5" customHeight="1">
      <c r="A65" s="3"/>
      <c r="B65" s="55"/>
      <c r="C65" s="55"/>
      <c r="D65" s="14" t="s">
        <v>66</v>
      </c>
      <c r="E65" s="12" t="s">
        <v>81</v>
      </c>
      <c r="F65" s="12" t="s">
        <v>81</v>
      </c>
      <c r="G65" s="17" t="s">
        <v>81</v>
      </c>
      <c r="H65" s="84"/>
    </row>
    <row r="66" spans="1:8" ht="1.5" hidden="1" customHeight="1">
      <c r="A66" s="3"/>
      <c r="B66" s="37"/>
      <c r="C66" s="37"/>
      <c r="D66" s="14"/>
      <c r="E66" s="12"/>
      <c r="F66" s="12"/>
      <c r="G66" s="17"/>
      <c r="H66" s="45"/>
    </row>
    <row r="67" spans="1:8" ht="18.75" customHeight="1">
      <c r="A67" s="3"/>
      <c r="B67" s="53" t="s">
        <v>79</v>
      </c>
      <c r="C67" s="53" t="s">
        <v>21</v>
      </c>
      <c r="D67" s="13" t="s">
        <v>58</v>
      </c>
      <c r="E67" s="12">
        <f>E68+E70</f>
        <v>5733.69</v>
      </c>
      <c r="F67" s="12">
        <f>F68+F70</f>
        <v>5672.95</v>
      </c>
      <c r="G67" s="21">
        <f>F67/E67*100</f>
        <v>98.940647296941421</v>
      </c>
      <c r="H67" s="83" t="s">
        <v>114</v>
      </c>
    </row>
    <row r="68" spans="1:8" ht="32.25" customHeight="1">
      <c r="A68" s="3"/>
      <c r="B68" s="54"/>
      <c r="C68" s="54"/>
      <c r="D68" s="14" t="s">
        <v>70</v>
      </c>
      <c r="E68" s="12">
        <v>5733.69</v>
      </c>
      <c r="F68" s="12">
        <v>5672.95</v>
      </c>
      <c r="G68" s="21">
        <f t="shared" ref="G68:G73" si="2">F68/E68*100</f>
        <v>98.940647296941421</v>
      </c>
      <c r="H68" s="112"/>
    </row>
    <row r="69" spans="1:8" ht="32.25" customHeight="1">
      <c r="A69" s="3"/>
      <c r="B69" s="54"/>
      <c r="C69" s="54"/>
      <c r="D69" s="14" t="s">
        <v>71</v>
      </c>
      <c r="E69" s="12" t="s">
        <v>81</v>
      </c>
      <c r="F69" s="12" t="s">
        <v>81</v>
      </c>
      <c r="G69" s="21"/>
      <c r="H69" s="112"/>
    </row>
    <row r="70" spans="1:8" ht="31.5" customHeight="1">
      <c r="A70" s="3"/>
      <c r="B70" s="54"/>
      <c r="C70" s="54"/>
      <c r="D70" s="14" t="s">
        <v>82</v>
      </c>
      <c r="E70" s="12"/>
      <c r="F70" s="12"/>
      <c r="G70" s="21" t="e">
        <f t="shared" si="2"/>
        <v>#DIV/0!</v>
      </c>
      <c r="H70" s="112"/>
    </row>
    <row r="71" spans="1:8" ht="110.25" customHeight="1">
      <c r="A71" s="3"/>
      <c r="B71" s="55"/>
      <c r="C71" s="55"/>
      <c r="D71" s="14" t="s">
        <v>66</v>
      </c>
      <c r="E71" s="12" t="s">
        <v>81</v>
      </c>
      <c r="F71" s="12" t="s">
        <v>81</v>
      </c>
      <c r="G71" s="21"/>
      <c r="H71" s="113"/>
    </row>
    <row r="72" spans="1:8" ht="24.75" customHeight="1">
      <c r="A72" s="3"/>
      <c r="B72" s="53" t="s">
        <v>79</v>
      </c>
      <c r="C72" s="53" t="s">
        <v>22</v>
      </c>
      <c r="D72" s="13" t="s">
        <v>58</v>
      </c>
      <c r="E72" s="12">
        <f>E73</f>
        <v>50.3</v>
      </c>
      <c r="F72" s="12">
        <f>F73</f>
        <v>50.3</v>
      </c>
      <c r="G72" s="21">
        <f t="shared" si="2"/>
        <v>100</v>
      </c>
      <c r="H72" s="83" t="s">
        <v>115</v>
      </c>
    </row>
    <row r="73" spans="1:8" ht="31.5" customHeight="1">
      <c r="A73" s="3"/>
      <c r="B73" s="54"/>
      <c r="C73" s="54"/>
      <c r="D73" s="14" t="s">
        <v>70</v>
      </c>
      <c r="E73" s="12">
        <v>50.3</v>
      </c>
      <c r="F73" s="12">
        <v>50.3</v>
      </c>
      <c r="G73" s="21">
        <f t="shared" si="2"/>
        <v>100</v>
      </c>
      <c r="H73" s="106"/>
    </row>
    <row r="74" spans="1:8" ht="36" customHeight="1">
      <c r="A74" s="3"/>
      <c r="B74" s="54"/>
      <c r="C74" s="54"/>
      <c r="D74" s="14" t="s">
        <v>71</v>
      </c>
      <c r="E74" s="12" t="s">
        <v>81</v>
      </c>
      <c r="F74" s="12" t="s">
        <v>81</v>
      </c>
      <c r="G74" s="17" t="s">
        <v>81</v>
      </c>
      <c r="H74" s="106"/>
    </row>
    <row r="75" spans="1:8" ht="30" customHeight="1">
      <c r="A75" s="3"/>
      <c r="B75" s="54"/>
      <c r="C75" s="54"/>
      <c r="D75" s="14" t="s">
        <v>82</v>
      </c>
      <c r="E75" s="12" t="s">
        <v>81</v>
      </c>
      <c r="F75" s="12" t="s">
        <v>81</v>
      </c>
      <c r="G75" s="17" t="s">
        <v>81</v>
      </c>
      <c r="H75" s="106"/>
    </row>
    <row r="76" spans="1:8" ht="127.5" customHeight="1">
      <c r="A76" s="3"/>
      <c r="B76" s="55"/>
      <c r="C76" s="55"/>
      <c r="D76" s="14" t="s">
        <v>66</v>
      </c>
      <c r="E76" s="12" t="s">
        <v>81</v>
      </c>
      <c r="F76" s="12" t="s">
        <v>81</v>
      </c>
      <c r="G76" s="17" t="s">
        <v>81</v>
      </c>
      <c r="H76" s="107"/>
    </row>
    <row r="77" spans="1:8" ht="17.25" customHeight="1">
      <c r="A77" s="3"/>
      <c r="B77" s="53" t="s">
        <v>77</v>
      </c>
      <c r="C77" s="53" t="s">
        <v>84</v>
      </c>
      <c r="D77" s="13" t="s">
        <v>58</v>
      </c>
      <c r="E77" s="12">
        <f>E78</f>
        <v>4997.8</v>
      </c>
      <c r="F77" s="12">
        <f>F78</f>
        <v>4708.7</v>
      </c>
      <c r="G77" s="22">
        <f>F77/E77*100</f>
        <v>94.215454800112042</v>
      </c>
      <c r="H77" s="103" t="s">
        <v>126</v>
      </c>
    </row>
    <row r="78" spans="1:8" ht="28.5" customHeight="1">
      <c r="A78" s="3"/>
      <c r="B78" s="54"/>
      <c r="C78" s="54"/>
      <c r="D78" s="14" t="s">
        <v>70</v>
      </c>
      <c r="E78" s="12">
        <v>4997.8</v>
      </c>
      <c r="F78" s="12">
        <v>4708.7</v>
      </c>
      <c r="G78" s="22">
        <f t="shared" ref="G78:G84" si="3">F78/E78*100</f>
        <v>94.215454800112042</v>
      </c>
      <c r="H78" s="104"/>
    </row>
    <row r="79" spans="1:8" ht="29.25" customHeight="1">
      <c r="A79" s="3"/>
      <c r="B79" s="54"/>
      <c r="C79" s="54"/>
      <c r="D79" s="14" t="s">
        <v>71</v>
      </c>
      <c r="E79" s="12" t="s">
        <v>81</v>
      </c>
      <c r="F79" s="12" t="s">
        <v>81</v>
      </c>
      <c r="G79" s="22"/>
      <c r="H79" s="104"/>
    </row>
    <row r="80" spans="1:8" ht="32.25" customHeight="1">
      <c r="A80" s="3"/>
      <c r="B80" s="54"/>
      <c r="C80" s="54"/>
      <c r="D80" s="14" t="s">
        <v>82</v>
      </c>
      <c r="E80" s="12" t="s">
        <v>81</v>
      </c>
      <c r="F80" s="12" t="s">
        <v>81</v>
      </c>
      <c r="G80" s="22"/>
      <c r="H80" s="104"/>
    </row>
    <row r="81" spans="1:8" ht="32.25" customHeight="1">
      <c r="A81" s="3"/>
      <c r="B81" s="55"/>
      <c r="C81" s="55"/>
      <c r="D81" s="14" t="s">
        <v>66</v>
      </c>
      <c r="E81" s="12" t="s">
        <v>81</v>
      </c>
      <c r="F81" s="12" t="s">
        <v>81</v>
      </c>
      <c r="G81" s="22"/>
      <c r="H81" s="105"/>
    </row>
    <row r="82" spans="1:8" ht="32.25" customHeight="1">
      <c r="A82" s="3"/>
      <c r="B82" s="56" t="s">
        <v>61</v>
      </c>
      <c r="C82" s="56" t="s">
        <v>116</v>
      </c>
      <c r="D82" s="13" t="s">
        <v>58</v>
      </c>
      <c r="E82" s="16">
        <f>E83+E84</f>
        <v>10267.68</v>
      </c>
      <c r="F82" s="16">
        <f>F83+F84</f>
        <v>4170.2299999999996</v>
      </c>
      <c r="G82" s="22">
        <f t="shared" si="3"/>
        <v>40.615114612064254</v>
      </c>
      <c r="H82" s="80"/>
    </row>
    <row r="83" spans="1:8" ht="32.25" customHeight="1">
      <c r="A83" s="3"/>
      <c r="B83" s="59"/>
      <c r="C83" s="59"/>
      <c r="D83" s="14" t="s">
        <v>70</v>
      </c>
      <c r="E83" s="16">
        <f>E88+E93+E99+E106</f>
        <v>7227.68</v>
      </c>
      <c r="F83" s="16">
        <f>F88+F93+F99</f>
        <v>4170.2299999999996</v>
      </c>
      <c r="G83" s="22">
        <f t="shared" si="3"/>
        <v>57.698044185686136</v>
      </c>
      <c r="H83" s="81"/>
    </row>
    <row r="84" spans="1:8" ht="32.25" customHeight="1">
      <c r="A84" s="3"/>
      <c r="B84" s="59"/>
      <c r="C84" s="59"/>
      <c r="D84" s="14" t="s">
        <v>71</v>
      </c>
      <c r="E84" s="12">
        <f>E107</f>
        <v>3040</v>
      </c>
      <c r="F84" s="12"/>
      <c r="G84" s="22">
        <f t="shared" si="3"/>
        <v>0</v>
      </c>
      <c r="H84" s="81"/>
    </row>
    <row r="85" spans="1:8" ht="40.5" customHeight="1">
      <c r="A85" s="3"/>
      <c r="B85" s="59"/>
      <c r="C85" s="59"/>
      <c r="D85" s="14" t="s">
        <v>82</v>
      </c>
      <c r="E85" s="12"/>
      <c r="F85" s="12"/>
      <c r="G85" s="17" t="s">
        <v>72</v>
      </c>
      <c r="H85" s="81"/>
    </row>
    <row r="86" spans="1:8" ht="75" customHeight="1">
      <c r="A86" s="3"/>
      <c r="B86" s="60"/>
      <c r="C86" s="60"/>
      <c r="D86" s="14" t="s">
        <v>66</v>
      </c>
      <c r="E86" s="16" t="s">
        <v>72</v>
      </c>
      <c r="F86" s="12" t="s">
        <v>72</v>
      </c>
      <c r="G86" s="17" t="s">
        <v>72</v>
      </c>
      <c r="H86" s="82"/>
    </row>
    <row r="87" spans="1:8" ht="32.25" customHeight="1">
      <c r="A87" s="3"/>
      <c r="B87" s="53" t="s">
        <v>85</v>
      </c>
      <c r="C87" s="53" t="s">
        <v>86</v>
      </c>
      <c r="D87" s="13" t="s">
        <v>58</v>
      </c>
      <c r="E87" s="12">
        <f>E88</f>
        <v>428.68</v>
      </c>
      <c r="F87" s="12">
        <f>F88</f>
        <v>428.68</v>
      </c>
      <c r="G87" s="17">
        <f>F87/E87*100</f>
        <v>100</v>
      </c>
      <c r="H87" s="80" t="s">
        <v>117</v>
      </c>
    </row>
    <row r="88" spans="1:8" ht="32.25" customHeight="1">
      <c r="A88" s="3"/>
      <c r="B88" s="54"/>
      <c r="C88" s="54"/>
      <c r="D88" s="14" t="s">
        <v>70</v>
      </c>
      <c r="E88" s="12">
        <v>428.68</v>
      </c>
      <c r="F88" s="12">
        <v>428.68</v>
      </c>
      <c r="G88" s="17">
        <f t="shared" ref="G88:G93" si="4">F88/E88*100</f>
        <v>100</v>
      </c>
      <c r="H88" s="81"/>
    </row>
    <row r="89" spans="1:8" ht="32.25" customHeight="1">
      <c r="A89" s="3"/>
      <c r="B89" s="54"/>
      <c r="C89" s="54"/>
      <c r="D89" s="14" t="s">
        <v>71</v>
      </c>
      <c r="E89" s="12"/>
      <c r="F89" s="12"/>
      <c r="G89" s="17"/>
      <c r="H89" s="81"/>
    </row>
    <row r="90" spans="1:8" ht="41.25" customHeight="1">
      <c r="A90" s="3"/>
      <c r="B90" s="54"/>
      <c r="C90" s="54"/>
      <c r="D90" s="14" t="s">
        <v>65</v>
      </c>
      <c r="E90" s="12"/>
      <c r="F90" s="12"/>
      <c r="G90" s="17"/>
      <c r="H90" s="81"/>
    </row>
    <row r="91" spans="1:8" ht="60.75" customHeight="1">
      <c r="A91" s="3"/>
      <c r="B91" s="55"/>
      <c r="C91" s="55"/>
      <c r="D91" s="14" t="s">
        <v>66</v>
      </c>
      <c r="E91" s="12" t="s">
        <v>72</v>
      </c>
      <c r="F91" s="12" t="s">
        <v>72</v>
      </c>
      <c r="G91" s="17"/>
      <c r="H91" s="81"/>
    </row>
    <row r="92" spans="1:8" ht="32.25" customHeight="1">
      <c r="A92" s="3"/>
      <c r="B92" s="53" t="s">
        <v>85</v>
      </c>
      <c r="C92" s="53" t="s">
        <v>87</v>
      </c>
      <c r="D92" s="13" t="s">
        <v>58</v>
      </c>
      <c r="E92" s="16">
        <f>E93</f>
        <v>1215</v>
      </c>
      <c r="F92" s="16">
        <f>F93</f>
        <v>923.32</v>
      </c>
      <c r="G92" s="43">
        <f t="shared" si="4"/>
        <v>75.993415637860082</v>
      </c>
      <c r="H92" s="80" t="s">
        <v>47</v>
      </c>
    </row>
    <row r="93" spans="1:8" ht="32.25" customHeight="1">
      <c r="A93" s="3"/>
      <c r="B93" s="54"/>
      <c r="C93" s="54"/>
      <c r="D93" s="14" t="s">
        <v>70</v>
      </c>
      <c r="E93" s="16">
        <v>1215</v>
      </c>
      <c r="F93" s="12">
        <v>923.32</v>
      </c>
      <c r="G93" s="43">
        <f t="shared" si="4"/>
        <v>75.993415637860082</v>
      </c>
      <c r="H93" s="81"/>
    </row>
    <row r="94" spans="1:8" ht="32.25" customHeight="1">
      <c r="A94" s="3"/>
      <c r="B94" s="54"/>
      <c r="C94" s="54"/>
      <c r="D94" s="14" t="s">
        <v>71</v>
      </c>
      <c r="E94" s="12" t="s">
        <v>72</v>
      </c>
      <c r="F94" s="12" t="s">
        <v>72</v>
      </c>
      <c r="G94" s="43" t="s">
        <v>72</v>
      </c>
      <c r="H94" s="81"/>
    </row>
    <row r="95" spans="1:8" ht="47.25" customHeight="1">
      <c r="A95" s="3"/>
      <c r="B95" s="54"/>
      <c r="C95" s="54"/>
      <c r="D95" s="14" t="s">
        <v>65</v>
      </c>
      <c r="E95" s="12" t="s">
        <v>72</v>
      </c>
      <c r="F95" s="12" t="s">
        <v>72</v>
      </c>
      <c r="G95" s="43" t="s">
        <v>72</v>
      </c>
      <c r="H95" s="81"/>
    </row>
    <row r="96" spans="1:8" ht="196.5" customHeight="1">
      <c r="A96" s="3"/>
      <c r="B96" s="54"/>
      <c r="C96" s="54"/>
      <c r="D96" s="53" t="s">
        <v>66</v>
      </c>
      <c r="E96" s="53" t="s">
        <v>72</v>
      </c>
      <c r="F96" s="53" t="s">
        <v>72</v>
      </c>
      <c r="G96" s="96" t="s">
        <v>72</v>
      </c>
      <c r="H96" s="81"/>
    </row>
    <row r="97" spans="1:8" ht="72.75" customHeight="1">
      <c r="A97" s="3"/>
      <c r="B97" s="55"/>
      <c r="C97" s="55"/>
      <c r="D97" s="55"/>
      <c r="E97" s="55"/>
      <c r="F97" s="55"/>
      <c r="G97" s="97"/>
      <c r="H97" s="38" t="s">
        <v>48</v>
      </c>
    </row>
    <row r="98" spans="1:8" ht="29.25" customHeight="1">
      <c r="A98" s="3"/>
      <c r="B98" s="73" t="s">
        <v>57</v>
      </c>
      <c r="C98" s="73" t="s">
        <v>88</v>
      </c>
      <c r="D98" s="13" t="s">
        <v>58</v>
      </c>
      <c r="E98" s="12">
        <f>E99+E100</f>
        <v>4824</v>
      </c>
      <c r="F98" s="12">
        <f>F99</f>
        <v>2818.23</v>
      </c>
      <c r="G98" s="42">
        <f>F98/E98*100</f>
        <v>58.421019900497519</v>
      </c>
      <c r="H98" s="99" t="s">
        <v>26</v>
      </c>
    </row>
    <row r="99" spans="1:8" ht="36" customHeight="1">
      <c r="A99" s="3"/>
      <c r="B99" s="101"/>
      <c r="C99" s="101"/>
      <c r="D99" s="14" t="s">
        <v>70</v>
      </c>
      <c r="E99" s="12">
        <v>4824</v>
      </c>
      <c r="F99" s="12">
        <v>2818.23</v>
      </c>
      <c r="G99" s="42">
        <f>F99/E99*100</f>
        <v>58.421019900497519</v>
      </c>
      <c r="H99" s="100"/>
    </row>
    <row r="100" spans="1:8" ht="32.25" customHeight="1">
      <c r="A100" s="3"/>
      <c r="B100" s="101"/>
      <c r="C100" s="101"/>
      <c r="D100" s="14" t="s">
        <v>71</v>
      </c>
      <c r="E100" s="12"/>
      <c r="F100" s="12" t="s">
        <v>72</v>
      </c>
      <c r="G100" s="42"/>
      <c r="H100" s="100"/>
    </row>
    <row r="101" spans="1:8" ht="69" customHeight="1">
      <c r="A101" s="3"/>
      <c r="B101" s="101"/>
      <c r="C101" s="101"/>
      <c r="D101" s="14" t="s">
        <v>65</v>
      </c>
      <c r="E101" s="12" t="s">
        <v>72</v>
      </c>
      <c r="F101" s="12" t="s">
        <v>72</v>
      </c>
      <c r="G101" s="42"/>
      <c r="H101" s="100"/>
    </row>
    <row r="102" spans="1:8" ht="128.25" customHeight="1">
      <c r="A102" s="3"/>
      <c r="B102" s="101"/>
      <c r="C102" s="101"/>
      <c r="D102" s="73" t="s">
        <v>66</v>
      </c>
      <c r="E102" s="73" t="s">
        <v>72</v>
      </c>
      <c r="F102" s="73" t="s">
        <v>72</v>
      </c>
      <c r="G102" s="114" t="s">
        <v>72</v>
      </c>
      <c r="H102" s="100"/>
    </row>
    <row r="103" spans="1:8" ht="312" customHeight="1">
      <c r="A103" s="3"/>
      <c r="B103" s="101"/>
      <c r="C103" s="102"/>
      <c r="D103" s="101"/>
      <c r="E103" s="101"/>
      <c r="F103" s="101"/>
      <c r="G103" s="115"/>
      <c r="H103" s="39" t="s">
        <v>27</v>
      </c>
    </row>
    <row r="104" spans="1:8" ht="113.25" customHeight="1">
      <c r="A104" s="3"/>
      <c r="B104" s="37"/>
      <c r="C104" s="37"/>
      <c r="D104" s="74"/>
      <c r="E104" s="74"/>
      <c r="F104" s="74"/>
      <c r="G104" s="116"/>
      <c r="H104" s="40" t="s">
        <v>28</v>
      </c>
    </row>
    <row r="105" spans="1:8" ht="24" customHeight="1">
      <c r="A105" s="3"/>
      <c r="B105" s="53" t="s">
        <v>57</v>
      </c>
      <c r="C105" s="53" t="s">
        <v>104</v>
      </c>
      <c r="D105" s="13" t="s">
        <v>58</v>
      </c>
      <c r="E105" s="33">
        <f>SUM(E106:E108)</f>
        <v>3800</v>
      </c>
      <c r="F105" s="33">
        <f>SUM(F106:F108)</f>
        <v>0</v>
      </c>
      <c r="G105" s="34">
        <f>F105/E105*100</f>
        <v>0</v>
      </c>
      <c r="H105" s="100" t="s">
        <v>23</v>
      </c>
    </row>
    <row r="106" spans="1:8" ht="43.5" customHeight="1">
      <c r="A106" s="3"/>
      <c r="B106" s="54"/>
      <c r="C106" s="54"/>
      <c r="D106" s="14" t="s">
        <v>70</v>
      </c>
      <c r="E106" s="12">
        <v>760</v>
      </c>
      <c r="F106" s="12">
        <v>0</v>
      </c>
      <c r="G106" s="34">
        <f>F106/E106*100</f>
        <v>0</v>
      </c>
      <c r="H106" s="100"/>
    </row>
    <row r="107" spans="1:8" ht="39" customHeight="1">
      <c r="A107" s="3"/>
      <c r="B107" s="54"/>
      <c r="C107" s="54"/>
      <c r="D107" s="14" t="s">
        <v>71</v>
      </c>
      <c r="E107" s="12">
        <v>3040</v>
      </c>
      <c r="F107" s="12">
        <v>0</v>
      </c>
      <c r="G107" s="34">
        <f>F107/E107*100</f>
        <v>0</v>
      </c>
      <c r="H107" s="100"/>
    </row>
    <row r="108" spans="1:8" ht="55.5" customHeight="1">
      <c r="A108" s="3"/>
      <c r="B108" s="54"/>
      <c r="C108" s="54"/>
      <c r="D108" s="14" t="s">
        <v>65</v>
      </c>
      <c r="E108" s="15"/>
      <c r="F108" s="15"/>
      <c r="G108" s="34"/>
      <c r="H108" s="100"/>
    </row>
    <row r="109" spans="1:8" ht="39" customHeight="1">
      <c r="A109" s="3"/>
      <c r="B109" s="55"/>
      <c r="C109" s="55"/>
      <c r="D109" s="14" t="s">
        <v>66</v>
      </c>
      <c r="E109" s="12"/>
      <c r="F109" s="12"/>
      <c r="G109" s="17"/>
      <c r="H109" s="108"/>
    </row>
    <row r="110" spans="1:8" ht="15.75" customHeight="1">
      <c r="A110" s="3"/>
      <c r="B110" s="56" t="s">
        <v>89</v>
      </c>
      <c r="C110" s="56" t="s">
        <v>110</v>
      </c>
      <c r="D110" s="13" t="s">
        <v>58</v>
      </c>
      <c r="E110" s="12">
        <f>E111</f>
        <v>1272.3800000000001</v>
      </c>
      <c r="F110" s="12">
        <f>F111</f>
        <v>1050.05</v>
      </c>
      <c r="G110" s="17">
        <f>F110/E110*100</f>
        <v>82.526446501831202</v>
      </c>
      <c r="H110" s="80"/>
    </row>
    <row r="111" spans="1:8" ht="42.75" customHeight="1">
      <c r="A111" s="3"/>
      <c r="B111" s="59"/>
      <c r="C111" s="59"/>
      <c r="D111" s="14" t="s">
        <v>70</v>
      </c>
      <c r="E111" s="12">
        <f>E121+E116</f>
        <v>1272.3800000000001</v>
      </c>
      <c r="F111" s="12">
        <f>F121+F116</f>
        <v>1050.05</v>
      </c>
      <c r="G111" s="17">
        <f>F111/E111*100</f>
        <v>82.526446501831202</v>
      </c>
      <c r="H111" s="81"/>
    </row>
    <row r="112" spans="1:8" ht="40.5" customHeight="1">
      <c r="A112" s="3"/>
      <c r="B112" s="59"/>
      <c r="C112" s="59"/>
      <c r="D112" s="14" t="s">
        <v>71</v>
      </c>
      <c r="E112" s="12" t="s">
        <v>72</v>
      </c>
      <c r="F112" s="12" t="s">
        <v>72</v>
      </c>
      <c r="G112" s="17" t="s">
        <v>72</v>
      </c>
      <c r="H112" s="81"/>
    </row>
    <row r="113" spans="1:8" ht="50.25" customHeight="1">
      <c r="A113" s="3"/>
      <c r="B113" s="59"/>
      <c r="C113" s="59"/>
      <c r="D113" s="14" t="s">
        <v>65</v>
      </c>
      <c r="E113" s="12" t="s">
        <v>72</v>
      </c>
      <c r="F113" s="12" t="s">
        <v>72</v>
      </c>
      <c r="G113" s="17" t="s">
        <v>72</v>
      </c>
      <c r="H113" s="81"/>
    </row>
    <row r="114" spans="1:8" ht="215.25" customHeight="1">
      <c r="A114" s="3"/>
      <c r="B114" s="60"/>
      <c r="C114" s="60"/>
      <c r="D114" s="49" t="s">
        <v>66</v>
      </c>
      <c r="E114" s="12" t="s">
        <v>72</v>
      </c>
      <c r="F114" s="12" t="s">
        <v>72</v>
      </c>
      <c r="G114" s="17" t="s">
        <v>72</v>
      </c>
      <c r="H114" s="82"/>
    </row>
    <row r="115" spans="1:8" ht="19.5" customHeight="1">
      <c r="A115" s="3"/>
      <c r="B115" s="53" t="s">
        <v>91</v>
      </c>
      <c r="C115" s="53" t="s">
        <v>108</v>
      </c>
      <c r="D115" s="13" t="s">
        <v>58</v>
      </c>
      <c r="E115" s="50">
        <f>E116</f>
        <v>5</v>
      </c>
      <c r="F115" s="50">
        <f>F116</f>
        <v>5</v>
      </c>
      <c r="G115" s="17">
        <f>F115/E115*100</f>
        <v>100</v>
      </c>
      <c r="H115" s="123" t="s">
        <v>109</v>
      </c>
    </row>
    <row r="116" spans="1:8" ht="39.75" customHeight="1">
      <c r="A116" s="3"/>
      <c r="B116" s="54"/>
      <c r="C116" s="54"/>
      <c r="D116" s="14" t="s">
        <v>70</v>
      </c>
      <c r="E116" s="50">
        <v>5</v>
      </c>
      <c r="F116" s="12">
        <v>5</v>
      </c>
      <c r="G116" s="17">
        <f>F116/E116*100</f>
        <v>100</v>
      </c>
      <c r="H116" s="104"/>
    </row>
    <row r="117" spans="1:8" ht="39.75" customHeight="1">
      <c r="A117" s="3"/>
      <c r="B117" s="54"/>
      <c r="C117" s="54"/>
      <c r="D117" s="14" t="s">
        <v>71</v>
      </c>
      <c r="E117" s="50"/>
      <c r="F117" s="12"/>
      <c r="G117" s="17"/>
      <c r="H117" s="104"/>
    </row>
    <row r="118" spans="1:8" ht="52.5" customHeight="1">
      <c r="A118" s="3"/>
      <c r="B118" s="54"/>
      <c r="C118" s="54"/>
      <c r="D118" s="14" t="s">
        <v>65</v>
      </c>
      <c r="E118" s="50"/>
      <c r="F118" s="12"/>
      <c r="G118" s="17"/>
      <c r="H118" s="104"/>
    </row>
    <row r="119" spans="1:8" ht="45.75" customHeight="1">
      <c r="A119" s="3"/>
      <c r="B119" s="55"/>
      <c r="C119" s="55"/>
      <c r="D119" s="14" t="s">
        <v>66</v>
      </c>
      <c r="E119" s="50"/>
      <c r="F119" s="12"/>
      <c r="G119" s="17"/>
      <c r="H119" s="104"/>
    </row>
    <row r="120" spans="1:8" ht="15.75" customHeight="1">
      <c r="A120" s="3"/>
      <c r="B120" s="53" t="s">
        <v>90</v>
      </c>
      <c r="C120" s="53" t="s">
        <v>111</v>
      </c>
      <c r="D120" s="51" t="s">
        <v>58</v>
      </c>
      <c r="E120" s="12">
        <f>E121</f>
        <v>1267.3800000000001</v>
      </c>
      <c r="F120" s="12">
        <f>F121</f>
        <v>1045.05</v>
      </c>
      <c r="G120" s="43">
        <f>F120/E120*100</f>
        <v>82.457510770250437</v>
      </c>
      <c r="H120" s="83" t="s">
        <v>54</v>
      </c>
    </row>
    <row r="121" spans="1:8" ht="37.5" customHeight="1">
      <c r="A121" s="3"/>
      <c r="B121" s="54"/>
      <c r="C121" s="54"/>
      <c r="D121" s="14" t="s">
        <v>70</v>
      </c>
      <c r="E121" s="12">
        <v>1267.3800000000001</v>
      </c>
      <c r="F121" s="12">
        <v>1045.05</v>
      </c>
      <c r="G121" s="43">
        <f>F121/E121*100</f>
        <v>82.457510770250437</v>
      </c>
      <c r="H121" s="112"/>
    </row>
    <row r="122" spans="1:8" ht="40.5" customHeight="1">
      <c r="A122" s="3"/>
      <c r="B122" s="54"/>
      <c r="C122" s="54"/>
      <c r="D122" s="14" t="s">
        <v>71</v>
      </c>
      <c r="E122" s="17" t="s">
        <v>72</v>
      </c>
      <c r="F122" s="17" t="s">
        <v>72</v>
      </c>
      <c r="G122" s="43"/>
      <c r="H122" s="112"/>
    </row>
    <row r="123" spans="1:8" ht="45" customHeight="1">
      <c r="A123" s="3"/>
      <c r="B123" s="54"/>
      <c r="C123" s="54"/>
      <c r="D123" s="14" t="s">
        <v>65</v>
      </c>
      <c r="E123" s="12" t="s">
        <v>72</v>
      </c>
      <c r="F123" s="12" t="s">
        <v>72</v>
      </c>
      <c r="G123" s="43"/>
      <c r="H123" s="112"/>
    </row>
    <row r="124" spans="1:8" ht="146.25" customHeight="1">
      <c r="A124" s="3"/>
      <c r="B124" s="54"/>
      <c r="C124" s="54"/>
      <c r="D124" s="53" t="s">
        <v>66</v>
      </c>
      <c r="E124" s="53" t="s">
        <v>72</v>
      </c>
      <c r="F124" s="53" t="s">
        <v>72</v>
      </c>
      <c r="G124" s="94"/>
      <c r="H124" s="112"/>
    </row>
    <row r="125" spans="1:8" ht="68.25" customHeight="1">
      <c r="A125" s="3"/>
      <c r="B125" s="55"/>
      <c r="C125" s="55"/>
      <c r="D125" s="55"/>
      <c r="E125" s="55"/>
      <c r="F125" s="55"/>
      <c r="G125" s="95"/>
      <c r="H125" s="52" t="s">
        <v>55</v>
      </c>
    </row>
    <row r="126" spans="1:8" ht="16.5" customHeight="1">
      <c r="A126" s="3"/>
      <c r="B126" s="56" t="s">
        <v>61</v>
      </c>
      <c r="C126" s="56" t="s">
        <v>24</v>
      </c>
      <c r="D126" s="13" t="s">
        <v>58</v>
      </c>
      <c r="E126" s="12">
        <f>E131</f>
        <v>101.66</v>
      </c>
      <c r="F126" s="12">
        <f>F131</f>
        <v>101.66</v>
      </c>
      <c r="G126" s="17">
        <f>F126/E126*100</f>
        <v>100</v>
      </c>
      <c r="H126" s="81"/>
    </row>
    <row r="127" spans="1:8" ht="35.25" customHeight="1">
      <c r="A127" s="3"/>
      <c r="B127" s="59"/>
      <c r="C127" s="59"/>
      <c r="D127" s="14" t="s">
        <v>70</v>
      </c>
      <c r="E127" s="12">
        <f>E132</f>
        <v>101.66</v>
      </c>
      <c r="F127" s="12">
        <f>F132</f>
        <v>101.66</v>
      </c>
      <c r="G127" s="17">
        <f>F127/E127*100</f>
        <v>100</v>
      </c>
      <c r="H127" s="81"/>
    </row>
    <row r="128" spans="1:8" ht="30.75" customHeight="1">
      <c r="A128" s="3"/>
      <c r="B128" s="59"/>
      <c r="C128" s="59"/>
      <c r="D128" s="14" t="s">
        <v>71</v>
      </c>
      <c r="E128" s="17" t="s">
        <v>72</v>
      </c>
      <c r="F128" s="17" t="s">
        <v>72</v>
      </c>
      <c r="G128" s="17"/>
      <c r="H128" s="81"/>
    </row>
    <row r="129" spans="1:8" ht="28.5" customHeight="1">
      <c r="A129" s="3"/>
      <c r="B129" s="59"/>
      <c r="C129" s="59"/>
      <c r="D129" s="14" t="s">
        <v>82</v>
      </c>
      <c r="E129" s="12" t="s">
        <v>72</v>
      </c>
      <c r="F129" s="12" t="s">
        <v>72</v>
      </c>
      <c r="G129" s="17"/>
      <c r="H129" s="81"/>
    </row>
    <row r="130" spans="1:8" ht="30.75" customHeight="1">
      <c r="A130" s="3"/>
      <c r="B130" s="60"/>
      <c r="C130" s="60"/>
      <c r="D130" s="14" t="s">
        <v>66</v>
      </c>
      <c r="E130" s="12" t="s">
        <v>72</v>
      </c>
      <c r="F130" s="12" t="s">
        <v>72</v>
      </c>
      <c r="G130" s="17"/>
      <c r="H130" s="82"/>
    </row>
    <row r="131" spans="1:8" ht="45.75" customHeight="1">
      <c r="A131" s="3"/>
      <c r="B131" s="53" t="s">
        <v>91</v>
      </c>
      <c r="C131" s="53" t="s">
        <v>92</v>
      </c>
      <c r="D131" s="13" t="s">
        <v>58</v>
      </c>
      <c r="E131" s="12">
        <f>E132</f>
        <v>101.66</v>
      </c>
      <c r="F131" s="12">
        <f>F132</f>
        <v>101.66</v>
      </c>
      <c r="G131" s="17">
        <f>F131/E131*100</f>
        <v>100</v>
      </c>
      <c r="H131" s="123" t="s">
        <v>25</v>
      </c>
    </row>
    <row r="132" spans="1:8" ht="45.75" customHeight="1">
      <c r="A132" s="3"/>
      <c r="B132" s="54"/>
      <c r="C132" s="54"/>
      <c r="D132" s="14" t="s">
        <v>70</v>
      </c>
      <c r="E132" s="12">
        <v>101.66</v>
      </c>
      <c r="F132" s="12">
        <v>101.66</v>
      </c>
      <c r="G132" s="17">
        <f>F132/E132*100</f>
        <v>100</v>
      </c>
      <c r="H132" s="104"/>
    </row>
    <row r="133" spans="1:8" ht="45.75" customHeight="1">
      <c r="A133" s="3"/>
      <c r="B133" s="54"/>
      <c r="C133" s="54"/>
      <c r="D133" s="14" t="s">
        <v>71</v>
      </c>
      <c r="E133" s="12" t="s">
        <v>72</v>
      </c>
      <c r="F133" s="12" t="s">
        <v>72</v>
      </c>
      <c r="G133" s="12" t="s">
        <v>72</v>
      </c>
      <c r="H133" s="104"/>
    </row>
    <row r="134" spans="1:8" ht="45.75" customHeight="1">
      <c r="A134" s="3"/>
      <c r="B134" s="54"/>
      <c r="C134" s="54"/>
      <c r="D134" s="14" t="s">
        <v>65</v>
      </c>
      <c r="E134" s="12" t="s">
        <v>72</v>
      </c>
      <c r="F134" s="12" t="s">
        <v>72</v>
      </c>
      <c r="G134" s="12" t="s">
        <v>72</v>
      </c>
      <c r="H134" s="104"/>
    </row>
    <row r="135" spans="1:8" ht="43.5" customHeight="1">
      <c r="A135" s="3"/>
      <c r="B135" s="55"/>
      <c r="C135" s="55"/>
      <c r="D135" s="14" t="s">
        <v>66</v>
      </c>
      <c r="E135" s="12" t="s">
        <v>72</v>
      </c>
      <c r="F135" s="12" t="s">
        <v>72</v>
      </c>
      <c r="G135" s="12" t="s">
        <v>72</v>
      </c>
      <c r="H135" s="105"/>
    </row>
    <row r="136" spans="1:8" ht="15.75" customHeight="1">
      <c r="A136" s="3"/>
      <c r="B136" s="56" t="s">
        <v>61</v>
      </c>
      <c r="C136" s="56" t="s">
        <v>36</v>
      </c>
      <c r="D136" s="13" t="s">
        <v>58</v>
      </c>
      <c r="E136" s="12">
        <f>E137</f>
        <v>206.96</v>
      </c>
      <c r="F136" s="12">
        <f>F137</f>
        <v>206.96</v>
      </c>
      <c r="G136" s="12">
        <f>F136/E136*100</f>
        <v>100</v>
      </c>
      <c r="H136" s="130" t="s">
        <v>37</v>
      </c>
    </row>
    <row r="137" spans="1:8" ht="39" customHeight="1">
      <c r="A137" s="3"/>
      <c r="B137" s="59"/>
      <c r="C137" s="59"/>
      <c r="D137" s="14" t="s">
        <v>70</v>
      </c>
      <c r="E137" s="12">
        <v>206.96</v>
      </c>
      <c r="F137" s="12">
        <v>206.96</v>
      </c>
      <c r="G137" s="12">
        <f>F137/E137*100</f>
        <v>100</v>
      </c>
      <c r="H137" s="86"/>
    </row>
    <row r="138" spans="1:8" ht="36.75" customHeight="1">
      <c r="A138" s="3"/>
      <c r="B138" s="59"/>
      <c r="C138" s="59"/>
      <c r="D138" s="14" t="s">
        <v>71</v>
      </c>
      <c r="E138" s="12" t="s">
        <v>72</v>
      </c>
      <c r="F138" s="12" t="s">
        <v>72</v>
      </c>
      <c r="G138" s="12" t="s">
        <v>72</v>
      </c>
      <c r="H138" s="86"/>
    </row>
    <row r="139" spans="1:8" ht="51" customHeight="1">
      <c r="A139" s="3"/>
      <c r="B139" s="59"/>
      <c r="C139" s="59"/>
      <c r="D139" s="14" t="s">
        <v>65</v>
      </c>
      <c r="E139" s="12" t="s">
        <v>72</v>
      </c>
      <c r="F139" s="12" t="s">
        <v>72</v>
      </c>
      <c r="G139" s="12" t="s">
        <v>72</v>
      </c>
      <c r="H139" s="86"/>
    </row>
    <row r="140" spans="1:8" ht="69.75" customHeight="1">
      <c r="A140" s="3"/>
      <c r="B140" s="60"/>
      <c r="C140" s="60"/>
      <c r="D140" s="14" t="s">
        <v>66</v>
      </c>
      <c r="E140" s="12" t="s">
        <v>72</v>
      </c>
      <c r="F140" s="12" t="s">
        <v>72</v>
      </c>
      <c r="G140" s="12" t="s">
        <v>72</v>
      </c>
      <c r="H140" s="87"/>
    </row>
    <row r="141" spans="1:8" ht="15" hidden="1" customHeight="1">
      <c r="A141" s="146"/>
      <c r="B141" s="147" t="s">
        <v>61</v>
      </c>
      <c r="C141" s="150" t="s">
        <v>49</v>
      </c>
      <c r="D141" s="13" t="s">
        <v>58</v>
      </c>
      <c r="E141" s="23">
        <v>0</v>
      </c>
      <c r="F141" s="23">
        <v>0</v>
      </c>
      <c r="G141" s="24">
        <v>0</v>
      </c>
      <c r="H141" s="120"/>
    </row>
    <row r="142" spans="1:8" ht="0.75" customHeight="1">
      <c r="A142" s="146"/>
      <c r="B142" s="148"/>
      <c r="C142" s="151"/>
      <c r="D142" s="13"/>
      <c r="E142" s="23"/>
      <c r="F142" s="23"/>
      <c r="G142" s="24"/>
      <c r="H142" s="120"/>
    </row>
    <row r="143" spans="1:8" ht="0.75" customHeight="1">
      <c r="A143" s="146"/>
      <c r="B143" s="148"/>
      <c r="C143" s="151"/>
      <c r="D143" s="13"/>
      <c r="E143" s="23"/>
      <c r="F143" s="23"/>
      <c r="G143" s="24"/>
      <c r="H143" s="120"/>
    </row>
    <row r="144" spans="1:8" ht="19.5" customHeight="1">
      <c r="A144" s="146"/>
      <c r="B144" s="148"/>
      <c r="C144" s="151"/>
      <c r="D144" s="14" t="s">
        <v>58</v>
      </c>
      <c r="E144" s="27">
        <f>E145+E146</f>
        <v>12327.68</v>
      </c>
      <c r="F144" s="27">
        <f>F145+F146</f>
        <v>10665.6</v>
      </c>
      <c r="G144" s="24">
        <f t="shared" ref="G144:G150" si="5">F144/E144*100</f>
        <v>86.517495587166437</v>
      </c>
      <c r="H144" s="120"/>
    </row>
    <row r="145" spans="1:8" ht="31.5" customHeight="1">
      <c r="A145" s="146"/>
      <c r="B145" s="148"/>
      <c r="C145" s="151"/>
      <c r="D145" s="14" t="s">
        <v>70</v>
      </c>
      <c r="E145" s="23">
        <f>E150+E156+E161</f>
        <v>7000</v>
      </c>
      <c r="F145" s="27">
        <f>F150+F156+F161</f>
        <v>5337.92</v>
      </c>
      <c r="G145" s="12">
        <f t="shared" si="5"/>
        <v>76.256</v>
      </c>
      <c r="H145" s="120"/>
    </row>
    <row r="146" spans="1:8" ht="32.25" customHeight="1">
      <c r="A146" s="146"/>
      <c r="B146" s="148"/>
      <c r="C146" s="151"/>
      <c r="D146" s="14" t="s">
        <v>71</v>
      </c>
      <c r="E146" s="27">
        <f>E162</f>
        <v>5327.68</v>
      </c>
      <c r="F146" s="27">
        <f>F162</f>
        <v>5327.68</v>
      </c>
      <c r="G146" s="12">
        <f t="shared" si="5"/>
        <v>100</v>
      </c>
      <c r="H146" s="120"/>
    </row>
    <row r="147" spans="1:8" ht="30">
      <c r="A147" s="146"/>
      <c r="B147" s="148"/>
      <c r="C147" s="151"/>
      <c r="D147" s="14" t="s">
        <v>82</v>
      </c>
      <c r="E147" s="23">
        <v>0</v>
      </c>
      <c r="F147" s="23">
        <v>0</v>
      </c>
      <c r="G147" s="12"/>
      <c r="H147" s="120"/>
    </row>
    <row r="148" spans="1:8" ht="117.75" customHeight="1">
      <c r="A148" s="146"/>
      <c r="B148" s="149"/>
      <c r="C148" s="152"/>
      <c r="D148" s="14" t="s">
        <v>66</v>
      </c>
      <c r="E148" s="23">
        <v>0</v>
      </c>
      <c r="F148" s="23">
        <v>0</v>
      </c>
      <c r="G148" s="12"/>
      <c r="H148" s="121"/>
    </row>
    <row r="149" spans="1:8" ht="15.75" customHeight="1">
      <c r="A149" s="146"/>
      <c r="B149" s="92" t="s">
        <v>91</v>
      </c>
      <c r="C149" s="73" t="s">
        <v>93</v>
      </c>
      <c r="D149" s="14" t="s">
        <v>58</v>
      </c>
      <c r="E149" s="23">
        <f>E150</f>
        <v>5287.44</v>
      </c>
      <c r="F149" s="23">
        <f>F150</f>
        <v>3625.36</v>
      </c>
      <c r="G149" s="42">
        <f t="shared" si="5"/>
        <v>68.565506180684793</v>
      </c>
      <c r="H149" s="122" t="s">
        <v>122</v>
      </c>
    </row>
    <row r="150" spans="1:8" ht="30">
      <c r="A150" s="146"/>
      <c r="B150" s="153"/>
      <c r="C150" s="101"/>
      <c r="D150" s="14" t="s">
        <v>63</v>
      </c>
      <c r="E150" s="27">
        <v>5287.44</v>
      </c>
      <c r="F150" s="27">
        <v>3625.36</v>
      </c>
      <c r="G150" s="42">
        <f t="shared" si="5"/>
        <v>68.565506180684793</v>
      </c>
      <c r="H150" s="106"/>
    </row>
    <row r="151" spans="1:8" ht="35.25" customHeight="1">
      <c r="A151" s="146"/>
      <c r="B151" s="153"/>
      <c r="C151" s="101"/>
      <c r="D151" s="14" t="s">
        <v>64</v>
      </c>
      <c r="E151" s="23">
        <v>0</v>
      </c>
      <c r="F151" s="23">
        <v>0</v>
      </c>
      <c r="G151" s="42" t="s">
        <v>72</v>
      </c>
      <c r="H151" s="106"/>
    </row>
    <row r="152" spans="1:8" ht="30">
      <c r="A152" s="146"/>
      <c r="B152" s="153"/>
      <c r="C152" s="101"/>
      <c r="D152" s="14" t="s">
        <v>82</v>
      </c>
      <c r="E152" s="23">
        <v>0</v>
      </c>
      <c r="F152" s="23">
        <v>0</v>
      </c>
      <c r="G152" s="42" t="s">
        <v>72</v>
      </c>
      <c r="H152" s="106"/>
    </row>
    <row r="153" spans="1:8" ht="183.75" customHeight="1">
      <c r="A153" s="146"/>
      <c r="B153" s="93"/>
      <c r="C153" s="101"/>
      <c r="D153" s="53" t="s">
        <v>66</v>
      </c>
      <c r="E153" s="127">
        <v>0</v>
      </c>
      <c r="F153" s="127">
        <v>0</v>
      </c>
      <c r="G153" s="53" t="s">
        <v>72</v>
      </c>
      <c r="H153" s="106"/>
    </row>
    <row r="154" spans="1:8" ht="210" customHeight="1">
      <c r="A154" s="4"/>
      <c r="B154" s="46"/>
      <c r="C154" s="74"/>
      <c r="D154" s="55"/>
      <c r="E154" s="128"/>
      <c r="F154" s="128"/>
      <c r="G154" s="55"/>
      <c r="H154" s="47" t="s">
        <v>0</v>
      </c>
    </row>
    <row r="155" spans="1:8" ht="21.75" customHeight="1">
      <c r="A155" s="4"/>
      <c r="B155" s="92" t="s">
        <v>91</v>
      </c>
      <c r="C155" s="73" t="s">
        <v>94</v>
      </c>
      <c r="D155" s="14" t="s">
        <v>59</v>
      </c>
      <c r="E155" s="23">
        <f>E156</f>
        <v>380.64</v>
      </c>
      <c r="F155" s="23">
        <f>F156</f>
        <v>380.64</v>
      </c>
      <c r="G155" s="24">
        <f>F155/E155*100</f>
        <v>100</v>
      </c>
      <c r="H155" s="129" t="s">
        <v>1</v>
      </c>
    </row>
    <row r="156" spans="1:8" ht="30" customHeight="1">
      <c r="A156" s="4"/>
      <c r="B156" s="138"/>
      <c r="C156" s="125"/>
      <c r="D156" s="14" t="s">
        <v>63</v>
      </c>
      <c r="E156" s="27">
        <v>380.64</v>
      </c>
      <c r="F156" s="27">
        <v>380.64</v>
      </c>
      <c r="G156" s="24">
        <f>F156/E156*100</f>
        <v>100</v>
      </c>
      <c r="H156" s="106"/>
    </row>
    <row r="157" spans="1:8" ht="30" customHeight="1">
      <c r="A157" s="4"/>
      <c r="B157" s="138"/>
      <c r="C157" s="125"/>
      <c r="D157" s="14" t="s">
        <v>64</v>
      </c>
      <c r="E157" s="23">
        <v>0</v>
      </c>
      <c r="F157" s="23">
        <v>0</v>
      </c>
      <c r="G157" s="24"/>
      <c r="H157" s="106"/>
    </row>
    <row r="158" spans="1:8" ht="30" customHeight="1">
      <c r="A158" s="4"/>
      <c r="B158" s="138"/>
      <c r="C158" s="125"/>
      <c r="D158" s="14" t="s">
        <v>65</v>
      </c>
      <c r="E158" s="23">
        <v>0</v>
      </c>
      <c r="F158" s="23">
        <v>0</v>
      </c>
      <c r="G158" s="24"/>
      <c r="H158" s="106"/>
    </row>
    <row r="159" spans="1:8" ht="38.25" customHeight="1">
      <c r="A159" s="2"/>
      <c r="B159" s="139"/>
      <c r="C159" s="126"/>
      <c r="D159" s="14" t="s">
        <v>66</v>
      </c>
      <c r="E159" s="23">
        <v>0</v>
      </c>
      <c r="F159" s="23">
        <v>0</v>
      </c>
      <c r="G159" s="24"/>
      <c r="H159" s="107"/>
    </row>
    <row r="160" spans="1:8" ht="38.25" customHeight="1">
      <c r="A160" s="2"/>
      <c r="B160" s="92" t="s">
        <v>91</v>
      </c>
      <c r="C160" s="53" t="s">
        <v>56</v>
      </c>
      <c r="D160" s="14" t="s">
        <v>59</v>
      </c>
      <c r="E160" s="27">
        <f>E161+E162+E163</f>
        <v>6659.6</v>
      </c>
      <c r="F160" s="27">
        <f>F161+F162+F163</f>
        <v>6659.6</v>
      </c>
      <c r="G160" s="24">
        <f>F160/E160*100</f>
        <v>100</v>
      </c>
      <c r="H160" s="117" t="s">
        <v>50</v>
      </c>
    </row>
    <row r="161" spans="1:8" ht="38.25" customHeight="1">
      <c r="A161" s="2"/>
      <c r="B161" s="138"/>
      <c r="C161" s="54"/>
      <c r="D161" s="14" t="s">
        <v>63</v>
      </c>
      <c r="E161" s="27">
        <v>1331.92</v>
      </c>
      <c r="F161" s="23">
        <v>1331.92</v>
      </c>
      <c r="G161" s="24">
        <f>F161/E161*100</f>
        <v>100</v>
      </c>
      <c r="H161" s="118"/>
    </row>
    <row r="162" spans="1:8" ht="38.25" customHeight="1">
      <c r="A162" s="2"/>
      <c r="B162" s="138"/>
      <c r="C162" s="54"/>
      <c r="D162" s="14" t="s">
        <v>64</v>
      </c>
      <c r="E162" s="27">
        <v>5327.68</v>
      </c>
      <c r="F162" s="23">
        <v>5327.68</v>
      </c>
      <c r="G162" s="24">
        <f>F162/E162*100</f>
        <v>100</v>
      </c>
      <c r="H162" s="118"/>
    </row>
    <row r="163" spans="1:8" ht="38.25" customHeight="1">
      <c r="A163" s="2"/>
      <c r="B163" s="138"/>
      <c r="C163" s="54"/>
      <c r="D163" s="14" t="s">
        <v>65</v>
      </c>
      <c r="E163" s="23"/>
      <c r="F163" s="23"/>
      <c r="G163" s="24"/>
      <c r="H163" s="118"/>
    </row>
    <row r="164" spans="1:8" ht="38.25" customHeight="1">
      <c r="A164" s="2"/>
      <c r="B164" s="139"/>
      <c r="C164" s="55"/>
      <c r="D164" s="14" t="s">
        <v>66</v>
      </c>
      <c r="E164" s="23"/>
      <c r="F164" s="23"/>
      <c r="G164" s="24"/>
      <c r="H164" s="119"/>
    </row>
    <row r="165" spans="1:8">
      <c r="A165" s="2"/>
      <c r="B165" s="56" t="s">
        <v>61</v>
      </c>
      <c r="C165" s="56" t="s">
        <v>118</v>
      </c>
      <c r="D165" s="14" t="s">
        <v>59</v>
      </c>
      <c r="E165" s="12">
        <f>E170+E175</f>
        <v>2908.8</v>
      </c>
      <c r="F165" s="12">
        <f>F170+F175</f>
        <v>2908.8</v>
      </c>
      <c r="G165" s="24">
        <f>F165/E165*100</f>
        <v>100</v>
      </c>
      <c r="H165" s="131"/>
    </row>
    <row r="166" spans="1:8" ht="30">
      <c r="A166" s="2"/>
      <c r="B166" s="59"/>
      <c r="C166" s="59"/>
      <c r="D166" s="14" t="s">
        <v>63</v>
      </c>
      <c r="E166" s="12">
        <f>E171+E176</f>
        <v>2908.8</v>
      </c>
      <c r="F166" s="12">
        <f>F171+F176</f>
        <v>2908.8</v>
      </c>
      <c r="G166" s="24">
        <f>F166/E166*100</f>
        <v>100</v>
      </c>
      <c r="H166" s="132"/>
    </row>
    <row r="167" spans="1:8" ht="30">
      <c r="A167" s="2"/>
      <c r="B167" s="59"/>
      <c r="C167" s="59"/>
      <c r="D167" s="14" t="s">
        <v>64</v>
      </c>
      <c r="E167" s="12" t="s">
        <v>72</v>
      </c>
      <c r="F167" s="12" t="s">
        <v>72</v>
      </c>
      <c r="G167" s="24"/>
      <c r="H167" s="132"/>
    </row>
    <row r="168" spans="1:8" ht="45">
      <c r="A168" s="2"/>
      <c r="B168" s="59"/>
      <c r="C168" s="59"/>
      <c r="D168" s="14" t="s">
        <v>65</v>
      </c>
      <c r="E168" s="12" t="s">
        <v>72</v>
      </c>
      <c r="F168" s="12" t="s">
        <v>72</v>
      </c>
      <c r="G168" s="24"/>
      <c r="H168" s="132"/>
    </row>
    <row r="169" spans="1:8" ht="69" customHeight="1">
      <c r="A169" s="2"/>
      <c r="B169" s="60"/>
      <c r="C169" s="60"/>
      <c r="D169" s="14" t="s">
        <v>66</v>
      </c>
      <c r="E169" s="12" t="s">
        <v>72</v>
      </c>
      <c r="F169" s="12" t="s">
        <v>72</v>
      </c>
      <c r="G169" s="24"/>
      <c r="H169" s="133"/>
    </row>
    <row r="170" spans="1:8">
      <c r="A170" s="2"/>
      <c r="B170" s="53" t="s">
        <v>91</v>
      </c>
      <c r="C170" s="53" t="s">
        <v>95</v>
      </c>
      <c r="D170" s="14" t="s">
        <v>59</v>
      </c>
      <c r="E170" s="12">
        <f>E171</f>
        <v>747.21</v>
      </c>
      <c r="F170" s="12">
        <f>F171</f>
        <v>747.21</v>
      </c>
      <c r="G170" s="24">
        <f>F170/E170*100</f>
        <v>100</v>
      </c>
      <c r="H170" s="122" t="s">
        <v>119</v>
      </c>
    </row>
    <row r="171" spans="1:8" ht="30" customHeight="1">
      <c r="A171" s="2"/>
      <c r="B171" s="54"/>
      <c r="C171" s="54"/>
      <c r="D171" s="14" t="s">
        <v>63</v>
      </c>
      <c r="E171" s="12">
        <v>747.21</v>
      </c>
      <c r="F171" s="12">
        <v>747.21</v>
      </c>
      <c r="G171" s="24">
        <f>F171/E171*100</f>
        <v>100</v>
      </c>
      <c r="H171" s="106"/>
    </row>
    <row r="172" spans="1:8" ht="30">
      <c r="A172" s="2"/>
      <c r="B172" s="54"/>
      <c r="C172" s="54"/>
      <c r="D172" s="14" t="s">
        <v>64</v>
      </c>
      <c r="E172" s="12" t="s">
        <v>72</v>
      </c>
      <c r="F172" s="12" t="s">
        <v>72</v>
      </c>
      <c r="G172" s="12" t="s">
        <v>72</v>
      </c>
      <c r="H172" s="106"/>
    </row>
    <row r="173" spans="1:8" ht="45">
      <c r="A173" s="2"/>
      <c r="B173" s="54"/>
      <c r="C173" s="54"/>
      <c r="D173" s="14" t="s">
        <v>65</v>
      </c>
      <c r="E173" s="12" t="s">
        <v>72</v>
      </c>
      <c r="F173" s="12" t="s">
        <v>72</v>
      </c>
      <c r="G173" s="12" t="s">
        <v>72</v>
      </c>
      <c r="H173" s="106"/>
    </row>
    <row r="174" spans="1:8" ht="93.75" customHeight="1">
      <c r="A174" s="2"/>
      <c r="B174" s="55"/>
      <c r="C174" s="55"/>
      <c r="D174" s="14" t="s">
        <v>66</v>
      </c>
      <c r="E174" s="12" t="s">
        <v>72</v>
      </c>
      <c r="F174" s="12" t="s">
        <v>72</v>
      </c>
      <c r="G174" s="12" t="s">
        <v>72</v>
      </c>
      <c r="H174" s="107"/>
    </row>
    <row r="175" spans="1:8">
      <c r="A175" s="2"/>
      <c r="B175" s="53" t="s">
        <v>91</v>
      </c>
      <c r="C175" s="53" t="s">
        <v>96</v>
      </c>
      <c r="D175" s="14" t="s">
        <v>59</v>
      </c>
      <c r="E175" s="12">
        <f>E176</f>
        <v>2161.59</v>
      </c>
      <c r="F175" s="12">
        <f>F176</f>
        <v>2161.59</v>
      </c>
      <c r="G175" s="12">
        <f>F175/E175*100</f>
        <v>100</v>
      </c>
      <c r="H175" s="122" t="s">
        <v>120</v>
      </c>
    </row>
    <row r="176" spans="1:8" ht="30">
      <c r="A176" s="2"/>
      <c r="B176" s="54"/>
      <c r="C176" s="54"/>
      <c r="D176" s="14" t="s">
        <v>63</v>
      </c>
      <c r="E176" s="24">
        <v>2161.59</v>
      </c>
      <c r="F176" s="24">
        <v>2161.59</v>
      </c>
      <c r="G176" s="12">
        <f t="shared" ref="G176:G186" si="6">F176/E176*100</f>
        <v>100</v>
      </c>
      <c r="H176" s="106"/>
    </row>
    <row r="177" spans="1:8" ht="30">
      <c r="A177" s="2"/>
      <c r="B177" s="54"/>
      <c r="C177" s="54"/>
      <c r="D177" s="14" t="s">
        <v>64</v>
      </c>
      <c r="E177" s="24" t="s">
        <v>72</v>
      </c>
      <c r="F177" s="24" t="s">
        <v>72</v>
      </c>
      <c r="G177" s="12"/>
      <c r="H177" s="106"/>
    </row>
    <row r="178" spans="1:8" ht="30">
      <c r="A178" s="2"/>
      <c r="B178" s="54"/>
      <c r="C178" s="54"/>
      <c r="D178" s="14" t="s">
        <v>82</v>
      </c>
      <c r="E178" s="24" t="s">
        <v>72</v>
      </c>
      <c r="F178" s="24" t="s">
        <v>72</v>
      </c>
      <c r="G178" s="12"/>
      <c r="H178" s="106"/>
    </row>
    <row r="179" spans="1:8" ht="117.75" customHeight="1">
      <c r="A179" s="2"/>
      <c r="B179" s="55"/>
      <c r="C179" s="55"/>
      <c r="D179" s="14" t="s">
        <v>66</v>
      </c>
      <c r="E179" s="24" t="s">
        <v>72</v>
      </c>
      <c r="F179" s="24" t="s">
        <v>72</v>
      </c>
      <c r="G179" s="12"/>
      <c r="H179" s="107"/>
    </row>
    <row r="180" spans="1:8">
      <c r="A180" s="2"/>
      <c r="B180" s="56" t="s">
        <v>97</v>
      </c>
      <c r="C180" s="56" t="s">
        <v>105</v>
      </c>
      <c r="D180" s="14" t="s">
        <v>59</v>
      </c>
      <c r="E180" s="32">
        <f>E181</f>
        <v>0</v>
      </c>
      <c r="F180" s="32">
        <f>F181</f>
        <v>0</v>
      </c>
      <c r="G180" s="12" t="e">
        <f t="shared" si="6"/>
        <v>#DIV/0!</v>
      </c>
      <c r="H180" s="154" t="s">
        <v>2</v>
      </c>
    </row>
    <row r="181" spans="1:8" ht="30">
      <c r="A181" s="2"/>
      <c r="B181" s="59"/>
      <c r="C181" s="59"/>
      <c r="D181" s="14" t="s">
        <v>63</v>
      </c>
      <c r="E181" s="32">
        <f>E186</f>
        <v>0</v>
      </c>
      <c r="F181" s="32">
        <f>F186</f>
        <v>0</v>
      </c>
      <c r="G181" s="12" t="e">
        <f t="shared" si="6"/>
        <v>#DIV/0!</v>
      </c>
      <c r="H181" s="155"/>
    </row>
    <row r="182" spans="1:8" ht="30">
      <c r="A182" s="2"/>
      <c r="B182" s="59"/>
      <c r="C182" s="59"/>
      <c r="D182" s="14" t="s">
        <v>64</v>
      </c>
      <c r="E182" s="24" t="s">
        <v>72</v>
      </c>
      <c r="F182" s="24" t="s">
        <v>72</v>
      </c>
      <c r="G182" s="12"/>
      <c r="H182" s="155"/>
    </row>
    <row r="183" spans="1:8" ht="45">
      <c r="A183" s="2"/>
      <c r="B183" s="59"/>
      <c r="C183" s="59"/>
      <c r="D183" s="14" t="s">
        <v>65</v>
      </c>
      <c r="E183" s="24" t="s">
        <v>72</v>
      </c>
      <c r="F183" s="24" t="s">
        <v>72</v>
      </c>
      <c r="G183" s="12"/>
      <c r="H183" s="155"/>
    </row>
    <row r="184" spans="1:8" ht="143.25" customHeight="1">
      <c r="A184" s="2"/>
      <c r="B184" s="60"/>
      <c r="C184" s="60"/>
      <c r="D184" s="14" t="s">
        <v>66</v>
      </c>
      <c r="E184" s="24" t="s">
        <v>72</v>
      </c>
      <c r="F184" s="24" t="s">
        <v>72</v>
      </c>
      <c r="G184" s="12"/>
      <c r="H184" s="156"/>
    </row>
    <row r="185" spans="1:8">
      <c r="A185" s="2"/>
      <c r="B185" s="53" t="s">
        <v>57</v>
      </c>
      <c r="C185" s="140" t="s">
        <v>98</v>
      </c>
      <c r="D185" s="14" t="s">
        <v>59</v>
      </c>
      <c r="E185" s="25">
        <f>E186</f>
        <v>0</v>
      </c>
      <c r="F185" s="25">
        <f>F186</f>
        <v>0</v>
      </c>
      <c r="G185" s="12" t="e">
        <f t="shared" si="6"/>
        <v>#DIV/0!</v>
      </c>
      <c r="H185" s="85"/>
    </row>
    <row r="186" spans="1:8" ht="30">
      <c r="A186" s="2"/>
      <c r="B186" s="54"/>
      <c r="C186" s="141"/>
      <c r="D186" s="14" t="s">
        <v>63</v>
      </c>
      <c r="E186" s="25"/>
      <c r="F186" s="25"/>
      <c r="G186" s="12" t="e">
        <f t="shared" si="6"/>
        <v>#DIV/0!</v>
      </c>
      <c r="H186" s="86"/>
    </row>
    <row r="187" spans="1:8" ht="30">
      <c r="A187" s="2"/>
      <c r="B187" s="54"/>
      <c r="C187" s="141"/>
      <c r="D187" s="14" t="s">
        <v>64</v>
      </c>
      <c r="E187" s="12" t="s">
        <v>72</v>
      </c>
      <c r="F187" s="12" t="s">
        <v>72</v>
      </c>
      <c r="G187" s="26" t="s">
        <v>72</v>
      </c>
      <c r="H187" s="86"/>
    </row>
    <row r="188" spans="1:8" ht="45">
      <c r="A188" s="2"/>
      <c r="B188" s="54"/>
      <c r="C188" s="141"/>
      <c r="D188" s="14" t="s">
        <v>65</v>
      </c>
      <c r="E188" s="12" t="s">
        <v>72</v>
      </c>
      <c r="F188" s="12" t="s">
        <v>72</v>
      </c>
      <c r="G188" s="26" t="s">
        <v>72</v>
      </c>
      <c r="H188" s="86"/>
    </row>
    <row r="189" spans="1:8" ht="168" customHeight="1">
      <c r="A189" s="2"/>
      <c r="B189" s="55"/>
      <c r="C189" s="142"/>
      <c r="D189" s="14" t="s">
        <v>66</v>
      </c>
      <c r="E189" s="12" t="s">
        <v>72</v>
      </c>
      <c r="F189" s="12" t="s">
        <v>72</v>
      </c>
      <c r="G189" s="26" t="s">
        <v>72</v>
      </c>
      <c r="H189" s="87"/>
    </row>
    <row r="190" spans="1:8">
      <c r="A190" s="2"/>
      <c r="B190" s="56" t="s">
        <v>61</v>
      </c>
      <c r="C190" s="56" t="s">
        <v>41</v>
      </c>
      <c r="D190" s="14" t="s">
        <v>59</v>
      </c>
      <c r="E190" s="27">
        <f>E191</f>
        <v>68.849999999999994</v>
      </c>
      <c r="F190" s="27">
        <f>F191</f>
        <v>68.849999999999994</v>
      </c>
      <c r="G190" s="12">
        <f>F190/E190*100</f>
        <v>100</v>
      </c>
      <c r="H190" s="131"/>
    </row>
    <row r="191" spans="1:8" ht="30">
      <c r="A191" s="2"/>
      <c r="B191" s="59"/>
      <c r="C191" s="59"/>
      <c r="D191" s="14" t="s">
        <v>63</v>
      </c>
      <c r="E191" s="27">
        <f>E196+E201+E206</f>
        <v>68.849999999999994</v>
      </c>
      <c r="F191" s="27">
        <f>F196+F201+F206</f>
        <v>68.849999999999994</v>
      </c>
      <c r="G191" s="12">
        <f t="shared" ref="G191:G220" si="7">F191/E191*100</f>
        <v>100</v>
      </c>
      <c r="H191" s="132"/>
    </row>
    <row r="192" spans="1:8" ht="30">
      <c r="A192" s="2"/>
      <c r="B192" s="59"/>
      <c r="C192" s="59"/>
      <c r="D192" s="14" t="s">
        <v>64</v>
      </c>
      <c r="E192" s="12" t="s">
        <v>72</v>
      </c>
      <c r="F192" s="12" t="s">
        <v>72</v>
      </c>
      <c r="G192" s="12"/>
      <c r="H192" s="132"/>
    </row>
    <row r="193" spans="1:8" ht="30">
      <c r="A193" s="2"/>
      <c r="B193" s="59"/>
      <c r="C193" s="59"/>
      <c r="D193" s="14" t="s">
        <v>82</v>
      </c>
      <c r="E193" s="12" t="s">
        <v>72</v>
      </c>
      <c r="F193" s="12" t="s">
        <v>72</v>
      </c>
      <c r="G193" s="12"/>
      <c r="H193" s="132"/>
    </row>
    <row r="194" spans="1:8" ht="29.25" customHeight="1">
      <c r="A194" s="2"/>
      <c r="B194" s="60"/>
      <c r="C194" s="60"/>
      <c r="D194" s="14" t="s">
        <v>66</v>
      </c>
      <c r="E194" s="12" t="s">
        <v>72</v>
      </c>
      <c r="F194" s="12" t="s">
        <v>72</v>
      </c>
      <c r="G194" s="12"/>
      <c r="H194" s="133"/>
    </row>
    <row r="195" spans="1:8">
      <c r="A195" s="2"/>
      <c r="B195" s="53" t="s">
        <v>90</v>
      </c>
      <c r="C195" s="53" t="s">
        <v>42</v>
      </c>
      <c r="D195" s="14" t="s">
        <v>59</v>
      </c>
      <c r="E195" s="24">
        <f>E196</f>
        <v>31.5</v>
      </c>
      <c r="F195" s="24">
        <f>F196</f>
        <v>31.5</v>
      </c>
      <c r="G195" s="12">
        <f t="shared" si="7"/>
        <v>100</v>
      </c>
      <c r="H195" s="83" t="s">
        <v>43</v>
      </c>
    </row>
    <row r="196" spans="1:8" ht="39" customHeight="1">
      <c r="A196" s="2"/>
      <c r="B196" s="54"/>
      <c r="C196" s="54"/>
      <c r="D196" s="14" t="s">
        <v>63</v>
      </c>
      <c r="E196" s="24">
        <v>31.5</v>
      </c>
      <c r="F196" s="24">
        <v>31.5</v>
      </c>
      <c r="G196" s="12">
        <f t="shared" si="7"/>
        <v>100</v>
      </c>
      <c r="H196" s="106"/>
    </row>
    <row r="197" spans="1:8" ht="30">
      <c r="A197" s="2"/>
      <c r="B197" s="54"/>
      <c r="C197" s="54"/>
      <c r="D197" s="14" t="s">
        <v>64</v>
      </c>
      <c r="E197" s="24" t="s">
        <v>72</v>
      </c>
      <c r="F197" s="24" t="s">
        <v>72</v>
      </c>
      <c r="G197" s="12"/>
      <c r="H197" s="106"/>
    </row>
    <row r="198" spans="1:8" ht="30">
      <c r="A198" s="2"/>
      <c r="B198" s="54"/>
      <c r="C198" s="54"/>
      <c r="D198" s="14" t="s">
        <v>82</v>
      </c>
      <c r="E198" s="24" t="s">
        <v>72</v>
      </c>
      <c r="F198" s="24" t="s">
        <v>72</v>
      </c>
      <c r="G198" s="12"/>
      <c r="H198" s="106"/>
    </row>
    <row r="199" spans="1:8" ht="119.25" customHeight="1">
      <c r="A199" s="2"/>
      <c r="B199" s="55"/>
      <c r="C199" s="55"/>
      <c r="D199" s="14" t="s">
        <v>66</v>
      </c>
      <c r="E199" s="24" t="s">
        <v>72</v>
      </c>
      <c r="F199" s="24" t="s">
        <v>72</v>
      </c>
      <c r="G199" s="12"/>
      <c r="H199" s="107"/>
    </row>
    <row r="200" spans="1:8">
      <c r="A200" s="2"/>
      <c r="B200" s="53" t="s">
        <v>91</v>
      </c>
      <c r="C200" s="124" t="s">
        <v>99</v>
      </c>
      <c r="D200" s="13" t="s">
        <v>58</v>
      </c>
      <c r="E200" s="27">
        <f>E201</f>
        <v>30</v>
      </c>
      <c r="F200" s="27">
        <f>F201</f>
        <v>30</v>
      </c>
      <c r="G200" s="12">
        <f t="shared" si="7"/>
        <v>100</v>
      </c>
      <c r="H200" s="83" t="s">
        <v>44</v>
      </c>
    </row>
    <row r="201" spans="1:8" ht="30">
      <c r="A201" s="2"/>
      <c r="B201" s="54"/>
      <c r="C201" s="125"/>
      <c r="D201" s="14" t="s">
        <v>70</v>
      </c>
      <c r="E201" s="27">
        <v>30</v>
      </c>
      <c r="F201" s="27">
        <v>30</v>
      </c>
      <c r="G201" s="12">
        <f t="shared" si="7"/>
        <v>100</v>
      </c>
      <c r="H201" s="106"/>
    </row>
    <row r="202" spans="1:8" ht="30">
      <c r="A202" s="2"/>
      <c r="B202" s="54"/>
      <c r="C202" s="125"/>
      <c r="D202" s="14" t="s">
        <v>71</v>
      </c>
      <c r="E202" s="27"/>
      <c r="F202" s="27"/>
      <c r="G202" s="12"/>
      <c r="H202" s="106"/>
    </row>
    <row r="203" spans="1:8" ht="45">
      <c r="A203" s="2"/>
      <c r="B203" s="54"/>
      <c r="C203" s="125"/>
      <c r="D203" s="14" t="s">
        <v>65</v>
      </c>
      <c r="E203" s="12"/>
      <c r="F203" s="12"/>
      <c r="G203" s="12"/>
      <c r="H203" s="106"/>
    </row>
    <row r="204" spans="1:8" ht="40.5" customHeight="1">
      <c r="A204" s="2"/>
      <c r="B204" s="55"/>
      <c r="C204" s="126"/>
      <c r="D204" s="14" t="s">
        <v>66</v>
      </c>
      <c r="E204" s="27" t="s">
        <v>72</v>
      </c>
      <c r="F204" s="27" t="s">
        <v>72</v>
      </c>
      <c r="G204" s="12"/>
      <c r="H204" s="107"/>
    </row>
    <row r="205" spans="1:8" ht="40.5" customHeight="1">
      <c r="A205" s="2"/>
      <c r="B205" s="53" t="s">
        <v>91</v>
      </c>
      <c r="C205" s="124" t="s">
        <v>45</v>
      </c>
      <c r="D205" s="13" t="s">
        <v>58</v>
      </c>
      <c r="E205" s="27">
        <f>E206</f>
        <v>7.35</v>
      </c>
      <c r="F205" s="27">
        <f>F206</f>
        <v>7.35</v>
      </c>
      <c r="G205" s="12">
        <f t="shared" si="7"/>
        <v>100</v>
      </c>
      <c r="H205" s="117" t="s">
        <v>46</v>
      </c>
    </row>
    <row r="206" spans="1:8" ht="40.5" customHeight="1">
      <c r="A206" s="2"/>
      <c r="B206" s="54"/>
      <c r="C206" s="125"/>
      <c r="D206" s="14" t="s">
        <v>70</v>
      </c>
      <c r="E206" s="27">
        <v>7.35</v>
      </c>
      <c r="F206" s="27">
        <v>7.35</v>
      </c>
      <c r="G206" s="12">
        <f t="shared" si="7"/>
        <v>100</v>
      </c>
      <c r="H206" s="118"/>
    </row>
    <row r="207" spans="1:8" ht="40.5" customHeight="1">
      <c r="A207" s="2"/>
      <c r="B207" s="54"/>
      <c r="C207" s="125"/>
      <c r="D207" s="14" t="s">
        <v>71</v>
      </c>
      <c r="E207" s="27"/>
      <c r="F207" s="27"/>
      <c r="G207" s="12"/>
      <c r="H207" s="118"/>
    </row>
    <row r="208" spans="1:8" ht="40.5" customHeight="1">
      <c r="A208" s="2"/>
      <c r="B208" s="54"/>
      <c r="C208" s="125"/>
      <c r="D208" s="14" t="s">
        <v>65</v>
      </c>
      <c r="E208" s="27"/>
      <c r="F208" s="27"/>
      <c r="G208" s="12"/>
      <c r="H208" s="118"/>
    </row>
    <row r="209" spans="1:8" ht="46.5" customHeight="1">
      <c r="A209" s="2"/>
      <c r="B209" s="55"/>
      <c r="C209" s="126"/>
      <c r="D209" s="14" t="s">
        <v>66</v>
      </c>
      <c r="E209" s="27"/>
      <c r="F209" s="27"/>
      <c r="G209" s="12"/>
      <c r="H209" s="119"/>
    </row>
    <row r="210" spans="1:8">
      <c r="A210" s="2"/>
      <c r="B210" s="143" t="s">
        <v>97</v>
      </c>
      <c r="C210" s="134" t="s">
        <v>16</v>
      </c>
      <c r="D210" s="13" t="s">
        <v>58</v>
      </c>
      <c r="E210" s="20">
        <f>E211+E212+E213</f>
        <v>1416</v>
      </c>
      <c r="F210" s="20">
        <f>F211+F212+F213</f>
        <v>1415.62</v>
      </c>
      <c r="G210" s="12">
        <f t="shared" si="7"/>
        <v>99.973163841807903</v>
      </c>
      <c r="H210" s="131"/>
    </row>
    <row r="211" spans="1:8" ht="30">
      <c r="A211" s="2"/>
      <c r="B211" s="144"/>
      <c r="C211" s="135"/>
      <c r="D211" s="14" t="s">
        <v>70</v>
      </c>
      <c r="E211" s="20">
        <f>E216+E221</f>
        <v>677</v>
      </c>
      <c r="F211" s="20">
        <f>F216+F221</f>
        <v>676.62</v>
      </c>
      <c r="G211" s="12">
        <f t="shared" si="7"/>
        <v>99.943870014771051</v>
      </c>
      <c r="H211" s="132"/>
    </row>
    <row r="212" spans="1:8" ht="30">
      <c r="A212" s="2"/>
      <c r="B212" s="144"/>
      <c r="C212" s="135"/>
      <c r="D212" s="14" t="s">
        <v>71</v>
      </c>
      <c r="E212" s="27">
        <f>E217</f>
        <v>0</v>
      </c>
      <c r="F212" s="27">
        <f>F217</f>
        <v>0</v>
      </c>
      <c r="G212" s="12" t="e">
        <f t="shared" si="7"/>
        <v>#DIV/0!</v>
      </c>
      <c r="H212" s="132"/>
    </row>
    <row r="213" spans="1:8" ht="30">
      <c r="A213" s="2"/>
      <c r="B213" s="144"/>
      <c r="C213" s="135"/>
      <c r="D213" s="14" t="s">
        <v>82</v>
      </c>
      <c r="E213" s="12">
        <f>E218</f>
        <v>739</v>
      </c>
      <c r="F213" s="12">
        <f>F218</f>
        <v>739</v>
      </c>
      <c r="G213" s="12">
        <f t="shared" si="7"/>
        <v>100</v>
      </c>
      <c r="H213" s="132"/>
    </row>
    <row r="214" spans="1:8" ht="46.5" customHeight="1">
      <c r="A214" s="2"/>
      <c r="B214" s="145"/>
      <c r="C214" s="136"/>
      <c r="D214" s="14" t="s">
        <v>66</v>
      </c>
      <c r="E214" s="12" t="s">
        <v>72</v>
      </c>
      <c r="F214" s="12" t="s">
        <v>72</v>
      </c>
      <c r="G214" s="12"/>
      <c r="H214" s="133"/>
    </row>
    <row r="215" spans="1:8">
      <c r="A215" s="2"/>
      <c r="B215" s="53" t="s">
        <v>79</v>
      </c>
      <c r="C215" s="53" t="s">
        <v>17</v>
      </c>
      <c r="D215" s="13" t="s">
        <v>58</v>
      </c>
      <c r="E215" s="27">
        <f>E216+E217+E218</f>
        <v>1323</v>
      </c>
      <c r="F215" s="27">
        <f>F216+F217+F218</f>
        <v>1323</v>
      </c>
      <c r="G215" s="12">
        <f t="shared" si="7"/>
        <v>100</v>
      </c>
      <c r="H215" s="117" t="s">
        <v>18</v>
      </c>
    </row>
    <row r="216" spans="1:8" ht="30">
      <c r="A216" s="2"/>
      <c r="B216" s="54"/>
      <c r="C216" s="54"/>
      <c r="D216" s="14" t="s">
        <v>70</v>
      </c>
      <c r="E216" s="27">
        <v>584</v>
      </c>
      <c r="F216" s="12">
        <v>584</v>
      </c>
      <c r="G216" s="12">
        <f t="shared" si="7"/>
        <v>100</v>
      </c>
      <c r="H216" s="118"/>
    </row>
    <row r="217" spans="1:8" ht="30">
      <c r="A217" s="2"/>
      <c r="B217" s="54"/>
      <c r="C217" s="54"/>
      <c r="D217" s="14" t="s">
        <v>71</v>
      </c>
      <c r="E217" s="27"/>
      <c r="F217" s="27"/>
      <c r="G217" s="12" t="e">
        <f t="shared" si="7"/>
        <v>#DIV/0!</v>
      </c>
      <c r="H217" s="118"/>
    </row>
    <row r="218" spans="1:8" ht="45">
      <c r="A218" s="2"/>
      <c r="B218" s="54"/>
      <c r="C218" s="54"/>
      <c r="D218" s="14" t="s">
        <v>65</v>
      </c>
      <c r="E218" s="24">
        <v>739</v>
      </c>
      <c r="F218" s="24">
        <v>739</v>
      </c>
      <c r="G218" s="12">
        <f t="shared" si="7"/>
        <v>100</v>
      </c>
      <c r="H218" s="118"/>
    </row>
    <row r="219" spans="1:8" ht="77.25" customHeight="1">
      <c r="A219" s="2"/>
      <c r="B219" s="55"/>
      <c r="C219" s="55"/>
      <c r="D219" s="14" t="s">
        <v>66</v>
      </c>
      <c r="E219" s="12" t="s">
        <v>72</v>
      </c>
      <c r="F219" s="12" t="s">
        <v>72</v>
      </c>
      <c r="G219" s="12"/>
      <c r="H219" s="118"/>
    </row>
    <row r="220" spans="1:8" ht="15.75" customHeight="1">
      <c r="A220" s="2"/>
      <c r="B220" s="53" t="s">
        <v>57</v>
      </c>
      <c r="C220" s="53" t="s">
        <v>100</v>
      </c>
      <c r="D220" s="14" t="s">
        <v>58</v>
      </c>
      <c r="E220" s="12">
        <f>E221</f>
        <v>93</v>
      </c>
      <c r="F220" s="12">
        <f>F221</f>
        <v>92.62</v>
      </c>
      <c r="G220" s="42">
        <f t="shared" si="7"/>
        <v>99.591397849462368</v>
      </c>
      <c r="H220" s="83" t="s">
        <v>19</v>
      </c>
    </row>
    <row r="221" spans="1:8" ht="30">
      <c r="A221" s="2"/>
      <c r="B221" s="54"/>
      <c r="C221" s="54"/>
      <c r="D221" s="14" t="s">
        <v>70</v>
      </c>
      <c r="E221" s="12">
        <v>93</v>
      </c>
      <c r="F221" s="12">
        <v>92.62</v>
      </c>
      <c r="G221" s="42">
        <f>F221/E221*100</f>
        <v>99.591397849462368</v>
      </c>
      <c r="H221" s="112"/>
    </row>
    <row r="222" spans="1:8" ht="30">
      <c r="A222" s="2"/>
      <c r="B222" s="54"/>
      <c r="C222" s="54"/>
      <c r="D222" s="14" t="s">
        <v>71</v>
      </c>
      <c r="E222" s="12" t="s">
        <v>72</v>
      </c>
      <c r="F222" s="12" t="s">
        <v>72</v>
      </c>
      <c r="G222" s="42" t="s">
        <v>72</v>
      </c>
      <c r="H222" s="112"/>
    </row>
    <row r="223" spans="1:8" ht="45">
      <c r="A223" s="2"/>
      <c r="B223" s="54"/>
      <c r="C223" s="54"/>
      <c r="D223" s="14" t="s">
        <v>65</v>
      </c>
      <c r="E223" s="12" t="s">
        <v>72</v>
      </c>
      <c r="F223" s="12" t="s">
        <v>72</v>
      </c>
      <c r="G223" s="42" t="s">
        <v>72</v>
      </c>
      <c r="H223" s="112"/>
    </row>
    <row r="224" spans="1:8" ht="189" customHeight="1">
      <c r="A224" s="2"/>
      <c r="B224" s="54"/>
      <c r="C224" s="54"/>
      <c r="D224" s="53" t="s">
        <v>66</v>
      </c>
      <c r="E224" s="53" t="s">
        <v>72</v>
      </c>
      <c r="F224" s="53" t="s">
        <v>72</v>
      </c>
      <c r="G224" s="64" t="s">
        <v>72</v>
      </c>
      <c r="H224" s="112"/>
    </row>
    <row r="225" spans="1:11" ht="128.25" customHeight="1">
      <c r="A225" s="2"/>
      <c r="B225" s="55"/>
      <c r="C225" s="55"/>
      <c r="D225" s="55"/>
      <c r="E225" s="55"/>
      <c r="F225" s="55"/>
      <c r="G225" s="65"/>
      <c r="H225" s="47" t="s">
        <v>20</v>
      </c>
    </row>
    <row r="226" spans="1:11" ht="15.75" customHeight="1">
      <c r="A226" s="2"/>
      <c r="B226" s="143" t="s">
        <v>97</v>
      </c>
      <c r="C226" s="56" t="s">
        <v>3</v>
      </c>
      <c r="D226" s="14" t="s">
        <v>58</v>
      </c>
      <c r="E226" s="27">
        <f>E227+E228+E229</f>
        <v>38706.559999999998</v>
      </c>
      <c r="F226" s="27">
        <f>F227+F228</f>
        <v>38663.107000000004</v>
      </c>
      <c r="G226" s="26">
        <f>F226/E226*100</f>
        <v>99.887737375783345</v>
      </c>
      <c r="H226" s="160"/>
      <c r="I226" s="5"/>
      <c r="J226" s="5"/>
      <c r="K226" s="5"/>
    </row>
    <row r="227" spans="1:11" ht="30">
      <c r="A227" s="2"/>
      <c r="B227" s="144"/>
      <c r="C227" s="59"/>
      <c r="D227" s="14" t="s">
        <v>70</v>
      </c>
      <c r="E227" s="27">
        <f>E232+E242+E247+E252+E237</f>
        <v>27614.22</v>
      </c>
      <c r="F227" s="27">
        <f>F232+F242+F247+F252+F237</f>
        <v>27570.767</v>
      </c>
      <c r="G227" s="26">
        <f>F227/E227*100</f>
        <v>99.842642667437275</v>
      </c>
      <c r="H227" s="161"/>
      <c r="I227" s="5"/>
      <c r="J227" s="5"/>
      <c r="K227" s="5"/>
    </row>
    <row r="228" spans="1:11" ht="30">
      <c r="A228" s="2"/>
      <c r="B228" s="144"/>
      <c r="C228" s="59"/>
      <c r="D228" s="14" t="s">
        <v>71</v>
      </c>
      <c r="E228" s="12">
        <f>E233+E238+E253</f>
        <v>11092.34</v>
      </c>
      <c r="F228" s="12">
        <f>F233+F238+F253</f>
        <v>11092.34</v>
      </c>
      <c r="G228" s="26">
        <f>F228/E228*100</f>
        <v>100</v>
      </c>
      <c r="H228" s="161"/>
      <c r="I228" s="5"/>
      <c r="J228" s="5"/>
      <c r="K228" s="5"/>
    </row>
    <row r="229" spans="1:11" ht="45">
      <c r="A229" s="2"/>
      <c r="B229" s="144"/>
      <c r="C229" s="59"/>
      <c r="D229" s="14" t="s">
        <v>65</v>
      </c>
      <c r="E229" s="12">
        <f>E234</f>
        <v>0</v>
      </c>
      <c r="F229" s="12">
        <f>F234</f>
        <v>0</v>
      </c>
      <c r="G229" s="26" t="e">
        <f>F229/E229*100</f>
        <v>#DIV/0!</v>
      </c>
      <c r="H229" s="161"/>
      <c r="I229" s="5"/>
      <c r="J229" s="5"/>
      <c r="K229" s="5"/>
    </row>
    <row r="230" spans="1:11" ht="194.25" customHeight="1">
      <c r="A230" s="2"/>
      <c r="B230" s="145"/>
      <c r="C230" s="60"/>
      <c r="D230" s="14" t="s">
        <v>66</v>
      </c>
      <c r="E230" s="12" t="s">
        <v>72</v>
      </c>
      <c r="F230" s="12" t="s">
        <v>72</v>
      </c>
      <c r="G230" s="26" t="s">
        <v>72</v>
      </c>
      <c r="H230" s="162"/>
      <c r="I230" s="5"/>
      <c r="J230" s="5"/>
      <c r="K230" s="5"/>
    </row>
    <row r="231" spans="1:11" ht="63" customHeight="1">
      <c r="A231" s="2"/>
      <c r="B231" s="77" t="s">
        <v>90</v>
      </c>
      <c r="C231" s="53" t="s">
        <v>4</v>
      </c>
      <c r="D231" s="14" t="s">
        <v>58</v>
      </c>
      <c r="E231" s="12">
        <f>E232+E233+E234</f>
        <v>0</v>
      </c>
      <c r="F231" s="12">
        <f>F232+F233+F234</f>
        <v>0</v>
      </c>
      <c r="G231" s="26" t="e">
        <f>F231/E231*100</f>
        <v>#DIV/0!</v>
      </c>
      <c r="H231" s="62"/>
      <c r="I231" s="5"/>
      <c r="J231" s="5"/>
      <c r="K231" s="5"/>
    </row>
    <row r="232" spans="1:11" ht="34.5" customHeight="1">
      <c r="A232" s="2"/>
      <c r="B232" s="78"/>
      <c r="C232" s="54"/>
      <c r="D232" s="14" t="s">
        <v>70</v>
      </c>
      <c r="E232" s="12">
        <v>0</v>
      </c>
      <c r="F232" s="12">
        <v>0</v>
      </c>
      <c r="G232" s="26" t="e">
        <f t="shared" ref="G232:G247" si="8">F232/E232*100</f>
        <v>#DIV/0!</v>
      </c>
      <c r="H232" s="63"/>
      <c r="I232" s="5"/>
      <c r="J232" s="5"/>
      <c r="K232" s="5"/>
    </row>
    <row r="233" spans="1:11" ht="34.5" customHeight="1">
      <c r="A233" s="2"/>
      <c r="B233" s="78"/>
      <c r="C233" s="54"/>
      <c r="D233" s="14" t="s">
        <v>71</v>
      </c>
      <c r="E233" s="12"/>
      <c r="F233" s="12"/>
      <c r="G233" s="26" t="e">
        <f t="shared" si="8"/>
        <v>#DIV/0!</v>
      </c>
      <c r="H233" s="63"/>
      <c r="I233" s="5"/>
      <c r="J233" s="5"/>
      <c r="K233" s="5"/>
    </row>
    <row r="234" spans="1:11" ht="45" customHeight="1">
      <c r="A234" s="2"/>
      <c r="B234" s="78"/>
      <c r="C234" s="54"/>
      <c r="D234" s="14" t="s">
        <v>65</v>
      </c>
      <c r="E234" s="12"/>
      <c r="F234" s="12"/>
      <c r="G234" s="26" t="e">
        <f t="shared" si="8"/>
        <v>#DIV/0!</v>
      </c>
      <c r="H234" s="63"/>
      <c r="I234" s="5"/>
      <c r="J234" s="5"/>
      <c r="K234" s="5"/>
    </row>
    <row r="235" spans="1:11" ht="34.5" customHeight="1">
      <c r="A235" s="2"/>
      <c r="B235" s="79"/>
      <c r="C235" s="55"/>
      <c r="D235" s="14" t="s">
        <v>66</v>
      </c>
      <c r="E235" s="12"/>
      <c r="F235" s="12"/>
      <c r="G235" s="26"/>
      <c r="H235" s="137"/>
      <c r="I235" s="5"/>
      <c r="J235" s="5"/>
      <c r="K235" s="5"/>
    </row>
    <row r="236" spans="1:11" ht="34.5" customHeight="1">
      <c r="A236" s="2"/>
      <c r="B236" s="77" t="s">
        <v>90</v>
      </c>
      <c r="C236" s="53" t="s">
        <v>5</v>
      </c>
      <c r="D236" s="14" t="s">
        <v>58</v>
      </c>
      <c r="E236" s="12">
        <f>E237+E238</f>
        <v>17630.54</v>
      </c>
      <c r="F236" s="12">
        <f>F237+F238</f>
        <v>17630.54</v>
      </c>
      <c r="G236" s="26">
        <f t="shared" si="8"/>
        <v>100</v>
      </c>
      <c r="H236" s="157" t="s">
        <v>113</v>
      </c>
      <c r="I236" s="5"/>
      <c r="J236" s="5"/>
      <c r="K236" s="5"/>
    </row>
    <row r="237" spans="1:11" ht="30.75" customHeight="1">
      <c r="A237" s="2"/>
      <c r="B237" s="78"/>
      <c r="C237" s="54"/>
      <c r="D237" s="14" t="s">
        <v>70</v>
      </c>
      <c r="E237" s="12">
        <v>9114.5400000000009</v>
      </c>
      <c r="F237" s="12">
        <v>9114.5400000000009</v>
      </c>
      <c r="G237" s="26">
        <f t="shared" si="8"/>
        <v>100</v>
      </c>
      <c r="H237" s="158"/>
      <c r="I237" s="5"/>
      <c r="J237" s="5"/>
      <c r="K237" s="5"/>
    </row>
    <row r="238" spans="1:11" ht="49.5" customHeight="1">
      <c r="A238" s="2"/>
      <c r="B238" s="78"/>
      <c r="C238" s="54"/>
      <c r="D238" s="14" t="s">
        <v>71</v>
      </c>
      <c r="E238" s="12">
        <v>8516</v>
      </c>
      <c r="F238" s="12">
        <v>8516</v>
      </c>
      <c r="G238" s="26">
        <f t="shared" si="8"/>
        <v>100</v>
      </c>
      <c r="H238" s="158"/>
      <c r="I238" s="5"/>
      <c r="J238" s="5"/>
      <c r="K238" s="5"/>
    </row>
    <row r="239" spans="1:11" ht="43.5" customHeight="1">
      <c r="A239" s="2"/>
      <c r="B239" s="78"/>
      <c r="C239" s="54"/>
      <c r="D239" s="14" t="s">
        <v>65</v>
      </c>
      <c r="E239" s="12"/>
      <c r="F239" s="12"/>
      <c r="G239" s="26"/>
      <c r="H239" s="158"/>
      <c r="I239" s="5"/>
      <c r="J239" s="5"/>
      <c r="K239" s="5"/>
    </row>
    <row r="240" spans="1:11" ht="34.5" customHeight="1">
      <c r="A240" s="2"/>
      <c r="B240" s="79"/>
      <c r="C240" s="55"/>
      <c r="D240" s="14" t="s">
        <v>66</v>
      </c>
      <c r="E240" s="12"/>
      <c r="F240" s="12"/>
      <c r="G240" s="26"/>
      <c r="H240" s="159"/>
      <c r="I240" s="5"/>
      <c r="J240" s="5"/>
      <c r="K240" s="5"/>
    </row>
    <row r="241" spans="1:11" ht="34.5" customHeight="1">
      <c r="A241" s="2"/>
      <c r="B241" s="77" t="s">
        <v>91</v>
      </c>
      <c r="C241" s="53" t="s">
        <v>101</v>
      </c>
      <c r="D241" s="14" t="s">
        <v>58</v>
      </c>
      <c r="E241" s="12">
        <f>E242</f>
        <v>15491.23</v>
      </c>
      <c r="F241" s="12">
        <f>F242</f>
        <v>15491.23</v>
      </c>
      <c r="G241" s="26">
        <f t="shared" si="8"/>
        <v>100</v>
      </c>
      <c r="H241" s="157" t="s">
        <v>7</v>
      </c>
      <c r="I241" s="5"/>
      <c r="J241" s="5"/>
      <c r="K241" s="5"/>
    </row>
    <row r="242" spans="1:11" ht="34.5" customHeight="1">
      <c r="A242" s="2"/>
      <c r="B242" s="78"/>
      <c r="C242" s="54"/>
      <c r="D242" s="14" t="s">
        <v>70</v>
      </c>
      <c r="E242" s="12">
        <v>15491.23</v>
      </c>
      <c r="F242" s="12">
        <v>15491.23</v>
      </c>
      <c r="G242" s="26">
        <f t="shared" si="8"/>
        <v>100</v>
      </c>
      <c r="H242" s="158"/>
      <c r="I242" s="5"/>
      <c r="J242" s="5"/>
      <c r="K242" s="5"/>
    </row>
    <row r="243" spans="1:11" ht="34.5" customHeight="1">
      <c r="A243" s="2"/>
      <c r="B243" s="78"/>
      <c r="C243" s="54"/>
      <c r="D243" s="14" t="s">
        <v>71</v>
      </c>
      <c r="E243" s="12"/>
      <c r="F243" s="12"/>
      <c r="G243" s="26"/>
      <c r="H243" s="158"/>
      <c r="I243" s="5"/>
      <c r="J243" s="5"/>
      <c r="K243" s="5"/>
    </row>
    <row r="244" spans="1:11" ht="48.75" customHeight="1">
      <c r="A244" s="2"/>
      <c r="B244" s="78"/>
      <c r="C244" s="54"/>
      <c r="D244" s="14" t="s">
        <v>65</v>
      </c>
      <c r="E244" s="12"/>
      <c r="F244" s="12"/>
      <c r="G244" s="26"/>
      <c r="H244" s="158"/>
      <c r="I244" s="5"/>
      <c r="J244" s="5"/>
      <c r="K244" s="5"/>
    </row>
    <row r="245" spans="1:11" ht="89.25" customHeight="1">
      <c r="A245" s="2"/>
      <c r="B245" s="79"/>
      <c r="C245" s="55"/>
      <c r="D245" s="14" t="s">
        <v>66</v>
      </c>
      <c r="E245" s="12"/>
      <c r="F245" s="12"/>
      <c r="G245" s="26"/>
      <c r="H245" s="159"/>
      <c r="I245" s="5"/>
      <c r="J245" s="5"/>
      <c r="K245" s="5"/>
    </row>
    <row r="246" spans="1:11" ht="39.75" customHeight="1">
      <c r="A246" s="2"/>
      <c r="B246" s="77" t="s">
        <v>91</v>
      </c>
      <c r="C246" s="53" t="s">
        <v>102</v>
      </c>
      <c r="D246" s="14" t="s">
        <v>58</v>
      </c>
      <c r="E246" s="12">
        <f>E247</f>
        <v>900.54</v>
      </c>
      <c r="F246" s="12">
        <f>F247</f>
        <v>857.08699999999999</v>
      </c>
      <c r="G246" s="36">
        <f t="shared" si="8"/>
        <v>95.174784018477808</v>
      </c>
      <c r="H246" s="164" t="s">
        <v>53</v>
      </c>
      <c r="I246" s="5" t="s">
        <v>106</v>
      </c>
      <c r="J246" s="5"/>
      <c r="K246" s="5"/>
    </row>
    <row r="247" spans="1:11" ht="41.25" customHeight="1">
      <c r="A247" s="2"/>
      <c r="B247" s="78"/>
      <c r="C247" s="54"/>
      <c r="D247" s="14" t="s">
        <v>70</v>
      </c>
      <c r="E247" s="12">
        <v>900.54</v>
      </c>
      <c r="F247" s="12">
        <v>857.08699999999999</v>
      </c>
      <c r="G247" s="36">
        <f t="shared" si="8"/>
        <v>95.174784018477808</v>
      </c>
      <c r="H247" s="165"/>
      <c r="I247" s="5"/>
      <c r="J247" s="5"/>
      <c r="K247" s="5"/>
    </row>
    <row r="248" spans="1:11" ht="36.75" customHeight="1">
      <c r="A248" s="2"/>
      <c r="B248" s="78"/>
      <c r="C248" s="54"/>
      <c r="D248" s="14" t="s">
        <v>71</v>
      </c>
      <c r="E248" s="12"/>
      <c r="F248" s="12"/>
      <c r="G248" s="26"/>
      <c r="H248" s="165"/>
      <c r="I248" s="5"/>
      <c r="J248" s="5"/>
      <c r="K248" s="5"/>
    </row>
    <row r="249" spans="1:11" ht="41.25" customHeight="1">
      <c r="A249" s="2"/>
      <c r="B249" s="78"/>
      <c r="C249" s="54"/>
      <c r="D249" s="14" t="s">
        <v>65</v>
      </c>
      <c r="E249" s="12"/>
      <c r="F249" s="12"/>
      <c r="G249" s="26"/>
      <c r="H249" s="165"/>
      <c r="I249" s="5"/>
      <c r="J249" s="5"/>
      <c r="K249" s="5"/>
    </row>
    <row r="250" spans="1:11" ht="103.5" customHeight="1">
      <c r="A250" s="2"/>
      <c r="B250" s="79"/>
      <c r="C250" s="55"/>
      <c r="D250" s="14" t="s">
        <v>66</v>
      </c>
      <c r="E250" s="12"/>
      <c r="F250" s="12"/>
      <c r="G250" s="26"/>
      <c r="H250" s="166"/>
      <c r="I250" s="5"/>
      <c r="J250" s="5"/>
      <c r="K250" s="5"/>
    </row>
    <row r="251" spans="1:11">
      <c r="A251" s="2"/>
      <c r="B251" s="53" t="s">
        <v>57</v>
      </c>
      <c r="C251" s="53" t="s">
        <v>103</v>
      </c>
      <c r="D251" s="14" t="s">
        <v>58</v>
      </c>
      <c r="E251" s="27">
        <f>E252+E253</f>
        <v>4684.25</v>
      </c>
      <c r="F251" s="27">
        <f>F252+F253</f>
        <v>4684.25</v>
      </c>
      <c r="G251" s="26">
        <f>F251/E251*100</f>
        <v>100</v>
      </c>
      <c r="H251" s="163" t="s">
        <v>8</v>
      </c>
    </row>
    <row r="252" spans="1:11" ht="30">
      <c r="A252" s="2"/>
      <c r="B252" s="54"/>
      <c r="C252" s="54"/>
      <c r="D252" s="14" t="s">
        <v>70</v>
      </c>
      <c r="E252" s="27">
        <v>2107.91</v>
      </c>
      <c r="F252" s="12">
        <v>2107.91</v>
      </c>
      <c r="G252" s="26">
        <f t="shared" ref="G252:G257" si="9">F252/E252*100</f>
        <v>100</v>
      </c>
      <c r="H252" s="132"/>
    </row>
    <row r="253" spans="1:11" ht="30">
      <c r="A253" s="2"/>
      <c r="B253" s="54"/>
      <c r="C253" s="54"/>
      <c r="D253" s="14" t="s">
        <v>71</v>
      </c>
      <c r="E253" s="12">
        <v>2576.34</v>
      </c>
      <c r="F253" s="12">
        <v>2576.34</v>
      </c>
      <c r="G253" s="26">
        <f t="shared" si="9"/>
        <v>100</v>
      </c>
      <c r="H253" s="132"/>
    </row>
    <row r="254" spans="1:11" ht="45">
      <c r="A254" s="2"/>
      <c r="B254" s="54"/>
      <c r="C254" s="54"/>
      <c r="D254" s="14" t="s">
        <v>65</v>
      </c>
      <c r="E254" s="12" t="s">
        <v>72</v>
      </c>
      <c r="F254" s="12" t="s">
        <v>72</v>
      </c>
      <c r="G254" s="26"/>
      <c r="H254" s="132"/>
    </row>
    <row r="255" spans="1:11" ht="144" customHeight="1">
      <c r="A255" s="2"/>
      <c r="B255" s="55"/>
      <c r="C255" s="55"/>
      <c r="D255" s="14" t="s">
        <v>66</v>
      </c>
      <c r="E255" s="12" t="s">
        <v>72</v>
      </c>
      <c r="F255" s="12" t="s">
        <v>72</v>
      </c>
      <c r="G255" s="26"/>
      <c r="H255" s="133"/>
    </row>
    <row r="256" spans="1:11" ht="36.75" customHeight="1">
      <c r="A256" s="2"/>
      <c r="B256" s="56" t="s">
        <v>97</v>
      </c>
      <c r="C256" s="56" t="s">
        <v>6</v>
      </c>
      <c r="D256" s="14" t="s">
        <v>58</v>
      </c>
      <c r="E256" s="12">
        <f>E257</f>
        <v>0</v>
      </c>
      <c r="F256" s="12">
        <f>F257</f>
        <v>0</v>
      </c>
      <c r="G256" s="26" t="e">
        <f t="shared" si="9"/>
        <v>#DIV/0!</v>
      </c>
      <c r="H256" s="117" t="s">
        <v>107</v>
      </c>
    </row>
    <row r="257" spans="1:8" ht="51" customHeight="1">
      <c r="A257" s="2"/>
      <c r="B257" s="59"/>
      <c r="C257" s="59"/>
      <c r="D257" s="14" t="s">
        <v>70</v>
      </c>
      <c r="E257" s="12"/>
      <c r="F257" s="12"/>
      <c r="G257" s="26" t="e">
        <f t="shared" si="9"/>
        <v>#DIV/0!</v>
      </c>
      <c r="H257" s="118"/>
    </row>
    <row r="258" spans="1:8" ht="39.75" customHeight="1">
      <c r="A258" s="2"/>
      <c r="B258" s="59"/>
      <c r="C258" s="59"/>
      <c r="D258" s="14" t="s">
        <v>71</v>
      </c>
      <c r="E258" s="12"/>
      <c r="F258" s="12"/>
      <c r="G258" s="26"/>
      <c r="H258" s="118"/>
    </row>
    <row r="259" spans="1:8" ht="57.75" customHeight="1">
      <c r="A259" s="2"/>
      <c r="B259" s="59"/>
      <c r="C259" s="59"/>
      <c r="D259" s="14" t="s">
        <v>65</v>
      </c>
      <c r="E259" s="12"/>
      <c r="F259" s="12"/>
      <c r="G259" s="26"/>
      <c r="H259" s="118"/>
    </row>
    <row r="260" spans="1:8" ht="36.75" customHeight="1">
      <c r="A260" s="2"/>
      <c r="B260" s="60"/>
      <c r="C260" s="60"/>
      <c r="D260" s="14" t="s">
        <v>66</v>
      </c>
      <c r="E260" s="12"/>
      <c r="F260" s="12"/>
      <c r="G260" s="26"/>
      <c r="H260" s="119"/>
    </row>
    <row r="261" spans="1:8">
      <c r="A261" s="2"/>
      <c r="B261" s="170"/>
      <c r="C261" s="171"/>
      <c r="D261" s="11" t="s">
        <v>78</v>
      </c>
      <c r="E261" s="30">
        <f>E262+E263+E264</f>
        <v>331998.36</v>
      </c>
      <c r="F261" s="30">
        <f>F262+F263+F264</f>
        <v>302057.11699999997</v>
      </c>
      <c r="G261" s="31">
        <f>F261/E261*100</f>
        <v>90.981508764079436</v>
      </c>
      <c r="H261" s="167"/>
    </row>
    <row r="262" spans="1:8" ht="33" customHeight="1">
      <c r="A262" s="2"/>
      <c r="B262" s="172"/>
      <c r="C262" s="173"/>
      <c r="D262" s="11" t="s">
        <v>70</v>
      </c>
      <c r="E262" s="30">
        <f>E7+E37+E57+E83+E111+E127+E137+E145+E166+E181+E191+E211+E227+E257</f>
        <v>171640.34</v>
      </c>
      <c r="F262" s="30">
        <f>F7+F37+F57+F83+F111+F127+F137+F145+F166+F181+F191+F211+F227+F257</f>
        <v>147463.44700000001</v>
      </c>
      <c r="G262" s="31">
        <f>F262/E262*100</f>
        <v>85.914212824327905</v>
      </c>
      <c r="H262" s="168"/>
    </row>
    <row r="263" spans="1:8" ht="30">
      <c r="A263" s="2"/>
      <c r="B263" s="172"/>
      <c r="C263" s="173"/>
      <c r="D263" s="11" t="s">
        <v>71</v>
      </c>
      <c r="E263" s="30">
        <f>E8+E38+E84+E212+E228+E146</f>
        <v>159619.01999999999</v>
      </c>
      <c r="F263" s="30">
        <f>F8+F38+F84+F212+F228+F146</f>
        <v>153854.66999999998</v>
      </c>
      <c r="G263" s="28">
        <f>F263/E263*100</f>
        <v>96.388682251024974</v>
      </c>
      <c r="H263" s="168"/>
    </row>
    <row r="264" spans="1:8" ht="30">
      <c r="A264" s="2"/>
      <c r="B264" s="172"/>
      <c r="C264" s="173"/>
      <c r="D264" s="11" t="s">
        <v>82</v>
      </c>
      <c r="E264" s="31">
        <f>E59+E213+E229</f>
        <v>739</v>
      </c>
      <c r="F264" s="31">
        <f>F59+F213+F229</f>
        <v>739</v>
      </c>
      <c r="G264" s="31">
        <f>F264/E264*100</f>
        <v>100</v>
      </c>
      <c r="H264" s="168"/>
    </row>
    <row r="265" spans="1:8" ht="30">
      <c r="A265" s="2"/>
      <c r="B265" s="174"/>
      <c r="C265" s="175"/>
      <c r="D265" s="11" t="s">
        <v>66</v>
      </c>
      <c r="E265" s="30" t="s">
        <v>72</v>
      </c>
      <c r="F265" s="30" t="s">
        <v>72</v>
      </c>
      <c r="G265" s="29" t="s">
        <v>72</v>
      </c>
      <c r="H265" s="169"/>
    </row>
    <row r="266" spans="1:8">
      <c r="B266" s="7"/>
      <c r="C266" s="7"/>
      <c r="D266" s="7"/>
      <c r="E266" s="7"/>
      <c r="F266" s="7"/>
      <c r="H266" s="2"/>
    </row>
    <row r="267" spans="1:8">
      <c r="B267" s="7"/>
      <c r="C267" s="7"/>
      <c r="D267" s="7"/>
      <c r="E267" s="7"/>
      <c r="F267" s="7"/>
      <c r="H267" s="2"/>
    </row>
    <row r="268" spans="1:8">
      <c r="B268" s="7"/>
      <c r="C268" s="7"/>
      <c r="D268" s="7"/>
      <c r="E268" s="7"/>
      <c r="F268" s="7"/>
      <c r="H268" s="2"/>
    </row>
    <row r="269" spans="1:8">
      <c r="B269" s="7"/>
      <c r="C269" s="7"/>
      <c r="D269" s="7"/>
      <c r="E269" s="7"/>
      <c r="F269" s="7"/>
      <c r="H269" s="2"/>
    </row>
    <row r="270" spans="1:8">
      <c r="B270" s="7"/>
      <c r="C270" s="7"/>
      <c r="D270" s="7"/>
      <c r="E270" s="7"/>
      <c r="F270" s="7"/>
      <c r="H270" s="2"/>
    </row>
    <row r="271" spans="1:8">
      <c r="B271" s="7"/>
      <c r="C271" s="7"/>
      <c r="D271" s="7"/>
      <c r="E271" s="7"/>
      <c r="F271" s="7"/>
      <c r="H271" s="2"/>
    </row>
    <row r="272" spans="1:8">
      <c r="B272" s="7"/>
      <c r="C272" s="7"/>
      <c r="D272" s="7"/>
      <c r="E272" s="7"/>
      <c r="F272" s="7"/>
      <c r="H272" s="2"/>
    </row>
    <row r="273" spans="2:8">
      <c r="B273" s="7"/>
      <c r="C273" s="7"/>
      <c r="D273" s="7"/>
      <c r="E273" s="7"/>
      <c r="F273" s="7"/>
      <c r="H273" s="2"/>
    </row>
    <row r="274" spans="2:8">
      <c r="B274" s="7"/>
      <c r="C274" s="7"/>
      <c r="D274" s="7"/>
      <c r="E274" s="7"/>
      <c r="F274" s="7"/>
      <c r="H274" s="2"/>
    </row>
    <row r="275" spans="2:8">
      <c r="H275" s="2"/>
    </row>
    <row r="276" spans="2:8">
      <c r="H276" s="2"/>
    </row>
    <row r="277" spans="2:8">
      <c r="H277" s="2"/>
    </row>
    <row r="278" spans="2:8">
      <c r="H278" s="2"/>
    </row>
    <row r="279" spans="2:8">
      <c r="H279" s="2"/>
    </row>
    <row r="280" spans="2:8">
      <c r="H280" s="2"/>
    </row>
    <row r="281" spans="2:8">
      <c r="H281" s="2"/>
    </row>
    <row r="282" spans="2:8">
      <c r="H282" s="2"/>
    </row>
    <row r="283" spans="2:8">
      <c r="H283" s="2"/>
    </row>
    <row r="284" spans="2:8">
      <c r="H284" s="2"/>
    </row>
    <row r="285" spans="2:8">
      <c r="H285" s="2"/>
    </row>
    <row r="286" spans="2:8">
      <c r="H286" s="2"/>
    </row>
    <row r="287" spans="2:8">
      <c r="H287" s="2"/>
    </row>
    <row r="288" spans="2:8">
      <c r="H288" s="2"/>
    </row>
    <row r="289" spans="8:8">
      <c r="H289" s="2"/>
    </row>
    <row r="290" spans="8:8">
      <c r="H290" s="2"/>
    </row>
  </sheetData>
  <dataConsolidate/>
  <mergeCells count="192">
    <mergeCell ref="H261:H265"/>
    <mergeCell ref="B261:C265"/>
    <mergeCell ref="B256:B260"/>
    <mergeCell ref="C256:C260"/>
    <mergeCell ref="H256:H260"/>
    <mergeCell ref="B251:B255"/>
    <mergeCell ref="B246:B250"/>
    <mergeCell ref="C246:C250"/>
    <mergeCell ref="H226:H230"/>
    <mergeCell ref="C241:C245"/>
    <mergeCell ref="H251:H255"/>
    <mergeCell ref="H246:H250"/>
    <mergeCell ref="C251:C255"/>
    <mergeCell ref="B241:B245"/>
    <mergeCell ref="H236:H240"/>
    <mergeCell ref="B180:B184"/>
    <mergeCell ref="B195:B199"/>
    <mergeCell ref="B236:B240"/>
    <mergeCell ref="B185:B189"/>
    <mergeCell ref="B190:B194"/>
    <mergeCell ref="H185:H189"/>
    <mergeCell ref="B220:B225"/>
    <mergeCell ref="H175:H179"/>
    <mergeCell ref="H170:H174"/>
    <mergeCell ref="H205:H209"/>
    <mergeCell ref="H180:H184"/>
    <mergeCell ref="H241:H245"/>
    <mergeCell ref="C236:C240"/>
    <mergeCell ref="A141:A148"/>
    <mergeCell ref="A149:A153"/>
    <mergeCell ref="C155:C159"/>
    <mergeCell ref="B141:B148"/>
    <mergeCell ref="C141:C148"/>
    <mergeCell ref="B155:B159"/>
    <mergeCell ref="B149:B153"/>
    <mergeCell ref="C149:C154"/>
    <mergeCell ref="B126:B130"/>
    <mergeCell ref="B231:B235"/>
    <mergeCell ref="B226:B230"/>
    <mergeCell ref="B131:B135"/>
    <mergeCell ref="B200:B204"/>
    <mergeCell ref="B215:B219"/>
    <mergeCell ref="B205:B209"/>
    <mergeCell ref="B136:B140"/>
    <mergeCell ref="B170:B174"/>
    <mergeCell ref="B210:B214"/>
    <mergeCell ref="H231:H235"/>
    <mergeCell ref="B160:B164"/>
    <mergeCell ref="C160:C164"/>
    <mergeCell ref="C180:C184"/>
    <mergeCell ref="B165:B169"/>
    <mergeCell ref="C185:C189"/>
    <mergeCell ref="C195:C199"/>
    <mergeCell ref="C231:C235"/>
    <mergeCell ref="C190:C194"/>
    <mergeCell ref="B175:B179"/>
    <mergeCell ref="H215:H219"/>
    <mergeCell ref="E224:E225"/>
    <mergeCell ref="F224:F225"/>
    <mergeCell ref="G224:G225"/>
    <mergeCell ref="C175:C179"/>
    <mergeCell ref="C226:C230"/>
    <mergeCell ref="C210:C214"/>
    <mergeCell ref="C215:C219"/>
    <mergeCell ref="C200:C204"/>
    <mergeCell ref="C220:C225"/>
    <mergeCell ref="D224:D225"/>
    <mergeCell ref="H115:H119"/>
    <mergeCell ref="H136:H140"/>
    <mergeCell ref="C110:C114"/>
    <mergeCell ref="H195:H199"/>
    <mergeCell ref="H190:H194"/>
    <mergeCell ref="H220:H224"/>
    <mergeCell ref="H210:H214"/>
    <mergeCell ref="D153:D154"/>
    <mergeCell ref="E153:E154"/>
    <mergeCell ref="C205:C209"/>
    <mergeCell ref="H200:H204"/>
    <mergeCell ref="G124:G125"/>
    <mergeCell ref="C165:C169"/>
    <mergeCell ref="C170:C174"/>
    <mergeCell ref="F153:F154"/>
    <mergeCell ref="G153:G154"/>
    <mergeCell ref="C136:C140"/>
    <mergeCell ref="H155:H159"/>
    <mergeCell ref="H165:H169"/>
    <mergeCell ref="B87:B91"/>
    <mergeCell ref="C87:C91"/>
    <mergeCell ref="H141:H148"/>
    <mergeCell ref="H149:H153"/>
    <mergeCell ref="B115:B119"/>
    <mergeCell ref="B120:B125"/>
    <mergeCell ref="H110:H114"/>
    <mergeCell ref="H131:H135"/>
    <mergeCell ref="H120:H124"/>
    <mergeCell ref="C131:C135"/>
    <mergeCell ref="H160:H164"/>
    <mergeCell ref="C115:C119"/>
    <mergeCell ref="E124:E125"/>
    <mergeCell ref="F124:F125"/>
    <mergeCell ref="C120:C125"/>
    <mergeCell ref="D124:D125"/>
    <mergeCell ref="H126:H130"/>
    <mergeCell ref="C126:C130"/>
    <mergeCell ref="B82:B86"/>
    <mergeCell ref="H82:H86"/>
    <mergeCell ref="G102:G104"/>
    <mergeCell ref="B110:B114"/>
    <mergeCell ref="B105:B109"/>
    <mergeCell ref="G96:G97"/>
    <mergeCell ref="F96:F97"/>
    <mergeCell ref="B98:B103"/>
    <mergeCell ref="B92:B97"/>
    <mergeCell ref="E102:E104"/>
    <mergeCell ref="C105:C109"/>
    <mergeCell ref="H105:H109"/>
    <mergeCell ref="H72:H76"/>
    <mergeCell ref="H56:H60"/>
    <mergeCell ref="H51:H55"/>
    <mergeCell ref="H67:H71"/>
    <mergeCell ref="H87:H91"/>
    <mergeCell ref="C98:C103"/>
    <mergeCell ref="E96:E97"/>
    <mergeCell ref="H92:H96"/>
    <mergeCell ref="C92:C97"/>
    <mergeCell ref="F102:F104"/>
    <mergeCell ref="H77:H81"/>
    <mergeCell ref="C82:C86"/>
    <mergeCell ref="F21:F23"/>
    <mergeCell ref="G21:G23"/>
    <mergeCell ref="E21:E23"/>
    <mergeCell ref="D21:D23"/>
    <mergeCell ref="H98:H102"/>
    <mergeCell ref="D96:D97"/>
    <mergeCell ref="D102:D104"/>
    <mergeCell ref="H46:H50"/>
    <mergeCell ref="D27:D28"/>
    <mergeCell ref="D29:D30"/>
    <mergeCell ref="G29:G30"/>
    <mergeCell ref="F29:F30"/>
    <mergeCell ref="F27:F28"/>
    <mergeCell ref="E29:E30"/>
    <mergeCell ref="E27:E28"/>
    <mergeCell ref="G27:G28"/>
    <mergeCell ref="H36:H40"/>
    <mergeCell ref="H61:H65"/>
    <mergeCell ref="H41:H45"/>
    <mergeCell ref="H17:H21"/>
    <mergeCell ref="H31:H35"/>
    <mergeCell ref="H24:H29"/>
    <mergeCell ref="A1:H1"/>
    <mergeCell ref="A2:H2"/>
    <mergeCell ref="D3:D4"/>
    <mergeCell ref="B3:B4"/>
    <mergeCell ref="C3:C4"/>
    <mergeCell ref="E3:E4"/>
    <mergeCell ref="A3:A4"/>
    <mergeCell ref="F3:F4"/>
    <mergeCell ref="H6:H10"/>
    <mergeCell ref="C6:C10"/>
    <mergeCell ref="B6:B10"/>
    <mergeCell ref="G15:G16"/>
    <mergeCell ref="C11:C16"/>
    <mergeCell ref="E15:E16"/>
    <mergeCell ref="H11:H15"/>
    <mergeCell ref="B11:B16"/>
    <mergeCell ref="F15:F16"/>
    <mergeCell ref="D15:D16"/>
    <mergeCell ref="C36:C40"/>
    <mergeCell ref="C46:C50"/>
    <mergeCell ref="B46:B50"/>
    <mergeCell ref="B36:B40"/>
    <mergeCell ref="B17:B22"/>
    <mergeCell ref="C31:C35"/>
    <mergeCell ref="C24:C30"/>
    <mergeCell ref="C17:C22"/>
    <mergeCell ref="B24:B30"/>
    <mergeCell ref="B31:B35"/>
    <mergeCell ref="B41:B45"/>
    <mergeCell ref="C41:C45"/>
    <mergeCell ref="B56:B60"/>
    <mergeCell ref="B51:B55"/>
    <mergeCell ref="B72:B76"/>
    <mergeCell ref="C77:C81"/>
    <mergeCell ref="C72:C76"/>
    <mergeCell ref="C67:C71"/>
    <mergeCell ref="B61:B65"/>
    <mergeCell ref="C61:C65"/>
    <mergeCell ref="C56:C60"/>
    <mergeCell ref="C51:C55"/>
    <mergeCell ref="B77:B81"/>
    <mergeCell ref="B67:B71"/>
  </mergeCells>
  <phoneticPr fontId="3" type="noConversion"/>
  <pageMargins left="0.47" right="0.17" top="0.33" bottom="0.35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Рекунова_ЮВ</cp:lastModifiedBy>
  <cp:lastPrinted>2018-02-16T00:13:44Z</cp:lastPrinted>
  <dcterms:created xsi:type="dcterms:W3CDTF">2015-09-15T05:43:17Z</dcterms:created>
  <dcterms:modified xsi:type="dcterms:W3CDTF">2018-02-26T05:04:04Z</dcterms:modified>
</cp:coreProperties>
</file>