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'Лист1'!$A$1:$L$154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добавлено 350тыс. На выравнивание
</t>
        </r>
      </text>
    </comment>
    <comment ref="F1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Мезенина добавили 17,04</t>
        </r>
      </text>
    </comment>
    <comment ref="F1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ХОЗУДОБАВИЛИ 556,35</t>
        </r>
      </text>
    </comment>
    <comment ref="F141" authorId="0">
      <text>
        <r>
          <rPr>
            <b/>
            <sz val="8"/>
            <rFont val="Tahoma"/>
            <family val="2"/>
          </rPr>
          <t>Admin:оценка имущества 101,1</t>
        </r>
      </text>
    </comment>
    <comment ref="F1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краевые субсидии 796,062+100,00216 содержание (изм.12.01.16)</t>
        </r>
      </text>
    </comment>
    <comment ref="F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местный бюджет уменьшили на 674,49</t>
        </r>
      </text>
    </comment>
    <comment ref="G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72,487 КБ пост АПК от 04.04.16 № 128-па</t>
        </r>
      </text>
    </comment>
    <comment ref="G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G1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G1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20.07.16
</t>
        </r>
      </text>
    </comment>
    <comment ref="J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72,487 КБ пост АПК от 04.04.16 № 128-па</t>
        </r>
      </text>
    </comment>
    <comment ref="J1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20.07.16
</t>
        </r>
      </text>
    </comment>
    <comment ref="J1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J1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F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местный бюджет уменьшили на 674,49</t>
        </r>
      </text>
    </comment>
    <comment ref="G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J1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+73,51 КБ и МБ 
увеличили на содержание (50:50), +355,300 (30:70) МБ создание
</t>
        </r>
      </text>
    </comment>
    <comment ref="F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краевые субсидии 796,062+100,00216 содержание (изм.12.01.16)</t>
        </r>
      </text>
    </comment>
    <comment ref="G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  <comment ref="J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829,003 на создание КБ (30:70) +73,512 на содержание (50:50)</t>
        </r>
      </text>
    </comment>
  </commentList>
</comments>
</file>

<file path=xl/sharedStrings.xml><?xml version="1.0" encoding="utf-8"?>
<sst xmlns="http://schemas.openxmlformats.org/spreadsheetml/2006/main" count="326" uniqueCount="79">
  <si>
    <t>№ п/п</t>
  </si>
  <si>
    <t>МУНИЦИПАЛЬНОЙ ПРОГРАММЫ ЯКОВЛЕВСКОГО МУНИЦИПАЛЬНОГО РАЙОНА</t>
  </si>
  <si>
    <t>"ЭКОНОМИЧЕСКОЕ РАЗВИТИЕ И ИННОВАЦИОННАЯ ЭКОНОМИКА</t>
  </si>
  <si>
    <t>Статус</t>
  </si>
  <si>
    <t>Муниципальная программа</t>
  </si>
  <si>
    <t>Наименование</t>
  </si>
  <si>
    <t>Расходы ( тыс. руб.), годы</t>
  </si>
  <si>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</si>
  <si>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</si>
  <si>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</si>
  <si>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</si>
  <si>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</si>
  <si>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</si>
  <si>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Подпрограмма № 1</t>
  </si>
  <si>
    <t>Подпрограмма № 2</t>
  </si>
  <si>
    <t>1.</t>
  </si>
  <si>
    <t>Источник финансирования</t>
  </si>
  <si>
    <t>мероприятие</t>
  </si>
  <si>
    <t>Финансовая поддержка субъектов малого и среднего предпринимательства</t>
  </si>
  <si>
    <t>Возмещения части затрат субъектов малого и среднего предпринимательства, производящих и реализующих товары (работы, услуги), по мероприятиям, связанным с содействием развитию лизинга оборудования, устройств, механизмов, транспортных средств (за исключением легковых автомобилей), станков, приборов, аппаратов, агрегатов, установок, машин, средств и технологий (далее - оборудование), за исключением оборудования, предназначенного для осуществления оптовой и розничной торговой деятельности, на реализацию одного из следующих направлений:
- субсидирование уплаты субъектом малого предпринимательства первого взноса (аванса) при заключении договора лизинга оборудования не ранее 1 января 2011 г.;
- субсидирование части затрат, связанных с уплатой субъектом малого и среднего предпринимательства лизинговых платежей по договорам, заключенным не ранее 1 января 2011 г.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</si>
  <si>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технологическим присоединением объектов недвижимого имущества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 (с учетом ранее присоединенной в данной точке присоединения мощности), по договорам, заключенным с организациями, предоставившими услуги подключения объектов недвижимости, текущие обязательства по которым исполнены и оплачены не ранее 1 января 2011 г.</t>
  </si>
  <si>
    <t>Возмещения части затрат субъектов малого и среднего предпринимательства, производящих и реализующих товары (работы, услуги), связанных с содействием повышению энергоэффективности производства субъектов малого и среднего предпринимательства при условии осуществления такого содействия в соответствии с программой повышения энергоэффективности производства, разработанной субъектами малого и среднего предпринимательства.
Программой повышения энергоэффективности производства предусмотрен комплекс мероприятий, направленных на повышение конкурентоспособности малых и средних предприятий за счет применения технологий энергосбережения, содействия внедрению в деловую практику заключения энергосервисных договоров и проведения энергетических обследований (далее - программа энергоэффективности)</t>
  </si>
  <si>
    <t>Возмещения части затрат субъектов малого и среднего предпринимательства, производящих и (или) реализующих товары (работы, услуги), связанных с уплатой процентов по кредитам, привлеченным для осуществления предпринимательской деятельности не ранее 1 января 2011 г. в кредитных организациях</t>
  </si>
  <si>
    <t>Формирование положительного образа предпринимателя, популяризация роли предпринимательства</t>
  </si>
  <si>
    <t>Организация и проведение ежегодного конкурса «Лучший предприниматель года».</t>
  </si>
  <si>
    <t>Организация и проведение выборочного обследования (в форме анкетирования) субъектов малого и среднего предпринимательства - получателей финансовой поддержки</t>
  </si>
  <si>
    <t>Проведение в пределах компетенции единой финансовой, бюджетной, налоговой и долговой политики, осуществление общего руководства организацией финансов на территории муниципального района (деятельность финансового управления Администрации Яковлевского муниципального района)</t>
  </si>
  <si>
    <t>Выравнивание бюджетной обеспеченности сельских поселений, входящих в состав Яковлевского муниципального района</t>
  </si>
  <si>
    <t>Осуществление внутреннего муниципального финансового контроля (деятельность отдела финансового контроля Администрации Яковлевского муниципального района)</t>
  </si>
  <si>
    <t>отдельное мероприятие</t>
  </si>
  <si>
    <t>Мероприятия по организации хозяйственно-технического и учетно-статистического обеспечения деятельности Администрации Яковлевского муниципального района</t>
  </si>
  <si>
    <t>Осуществление информационной поддержки, в том числе: 
ведение реестра субъектов малого и среднего  предпринимательства, в том числе в сети Интернет</t>
  </si>
  <si>
    <t>Организация и предоставление консультаций субъектам малого и среднего предпринимательства</t>
  </si>
  <si>
    <t>всего</t>
  </si>
  <si>
    <t>основное мероприятие</t>
  </si>
  <si>
    <t>Управление бюджетным процессом</t>
  </si>
  <si>
    <t>Мероприятия по управлению и распоряжению имуществом, находящемся в собственности и в ведении Яковлевского муниципального района</t>
  </si>
  <si>
    <t>Мероприятия по созданию и содержанию Многофункционального центра государственных и муниципальных услуг Яковлевского муниципального района</t>
  </si>
  <si>
    <t>1.1.</t>
  </si>
  <si>
    <t>1.1.1.</t>
  </si>
  <si>
    <t>1.1.1.1.</t>
  </si>
  <si>
    <t>1.1.1.2.</t>
  </si>
  <si>
    <t>1.1.1.3.</t>
  </si>
  <si>
    <t>1.1.1.4.</t>
  </si>
  <si>
    <t>1.1.1.5.</t>
  </si>
  <si>
    <t>1.1.2.</t>
  </si>
  <si>
    <t>1.1.2.1</t>
  </si>
  <si>
    <t>1.1.2.2.</t>
  </si>
  <si>
    <t>1.1.2.3.</t>
  </si>
  <si>
    <t>1.1.2.4.</t>
  </si>
  <si>
    <t>1.2.</t>
  </si>
  <si>
    <t>1.2.1.</t>
  </si>
  <si>
    <t>1.2.1.1.</t>
  </si>
  <si>
    <t>1.2.1.2.</t>
  </si>
  <si>
    <t>1.2.2.</t>
  </si>
  <si>
    <t>1.2.2.1.</t>
  </si>
  <si>
    <t>1.3.</t>
  </si>
  <si>
    <t>1.4.</t>
  </si>
  <si>
    <t>1.5.</t>
  </si>
  <si>
    <t>Совершенствование межбюджетных отношений в Яковлевском муниципальном районе</t>
  </si>
  <si>
    <t>Итого расходы (тыс. руб.)</t>
  </si>
  <si>
    <t>ЯКОВЛЕВСКОГО МУНИЦИПАЛЬНОГО РАЙОНА" НА 2014-2020 ГОДЫ</t>
  </si>
  <si>
    <t>"Экономическое развитие и инновационая экономика Яковлевского муниципального района" на 2014-2020 годы</t>
  </si>
  <si>
    <t>"Развитие малого и среднего предпринимательства в Яковлевском муниципальном районе" на 2014-2020 годы</t>
  </si>
  <si>
    <t xml:space="preserve"> "Повышение эффективности управления муниципальными финансами в Яковлевском муниципальном районе" на 2015-2020 годы</t>
  </si>
  <si>
    <t>-</t>
  </si>
  <si>
    <t>1.6.</t>
  </si>
  <si>
    <t>Разработка и утверждение документов территориального планирования</t>
  </si>
  <si>
    <t xml:space="preserve">
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"Экономическое развитие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инновационная экономика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</si>
  <si>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Возмещения части затрат (планируемых и (или) фактически произведенных) субъектов малого предпринимательства, производящих и реализующих товары (работы, услуги), связанных с регистрацией юридического лица, индивидуального предпринимателя, началом предпринимательской деятельности, выплатами по передаче прав на франшизу (паушальный взнос) в виде грантов</t>
  </si>
  <si>
    <t>1.1.3.</t>
  </si>
  <si>
    <t>Имущественная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</t>
  </si>
  <si>
    <t>1 324, 644</t>
  </si>
  <si>
    <t>1 897, 322</t>
  </si>
  <si>
    <t>1.2.3.</t>
  </si>
  <si>
    <t>Совершенствование управления муниципальным долгом</t>
  </si>
  <si>
    <t>1.2.3.1</t>
  </si>
  <si>
    <t xml:space="preserve">мероприятие </t>
  </si>
  <si>
    <t>Процентные платежи по муниципальному долгу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</si>
</sst>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_-* #,##0.000_р_._-;\-* #,##0.000_р_._-;_-* &quot;-&quot;???_р_._-;_-@_-"/>
    <numFmt numFmtId="175" formatCode="#,##0.000_ ;\-#,##0.000\ "/>
    <numFmt numFmtId="176" formatCode="_-* #,##0.000\ _₽_-;\-* #,##0.000\ _₽_-;_-* &quot;-&quot;???\ _₽_-;_-@_-"/>
    <numFmt numFmtId="177" formatCode="#,##0.00000_ ;\-#,##0.00000\ "/>
    <numFmt numFmtId="178" formatCode="_-* #,##0.00000_р_._-;\-* #,##0.00000_р_._-;_-* &quot;-&quot;?????_р_._-;_-@_-"/>
    <numFmt numFmtId="179" formatCode="_-* #,##0.0000_р_._-;\-* #,##0.0000_р_._-;_-* &quot;-&quot;??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5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44" fillId="33" borderId="0" xfId="0" applyFont="1" applyFill="1" applyAlignment="1">
      <alignment wrapText="1"/>
    </xf>
    <xf numFmtId="173" fontId="45" fillId="33" borderId="10" xfId="0" applyNumberFormat="1" applyFont="1" applyFill="1" applyBorder="1" applyAlignment="1">
      <alignment wrapText="1"/>
    </xf>
    <xf numFmtId="173" fontId="44" fillId="33" borderId="10" xfId="0" applyNumberFormat="1" applyFont="1" applyFill="1" applyBorder="1" applyAlignment="1">
      <alignment wrapText="1"/>
    </xf>
    <xf numFmtId="172" fontId="44" fillId="33" borderId="10" xfId="0" applyNumberFormat="1" applyFont="1" applyFill="1" applyBorder="1" applyAlignment="1">
      <alignment wrapText="1"/>
    </xf>
    <xf numFmtId="0" fontId="35" fillId="0" borderId="0" xfId="0" applyFont="1" applyAlignment="1">
      <alignment horizontal="center" wrapText="1"/>
    </xf>
    <xf numFmtId="171" fontId="44" fillId="0" borderId="10" xfId="0" applyNumberFormat="1" applyFont="1" applyBorder="1" applyAlignment="1">
      <alignment horizontal="center" vertical="center" wrapText="1"/>
    </xf>
    <xf numFmtId="171" fontId="45" fillId="0" borderId="10" xfId="0" applyNumberFormat="1" applyFont="1" applyBorder="1" applyAlignment="1">
      <alignment horizontal="center" vertical="center" wrapText="1"/>
    </xf>
    <xf numFmtId="171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4" fontId="45" fillId="0" borderId="10" xfId="0" applyNumberFormat="1" applyFont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0" xfId="0" applyFont="1" applyFill="1" applyBorder="1" applyAlignment="1">
      <alignment horizontal="left" vertical="center" wrapText="1"/>
    </xf>
    <xf numFmtId="171" fontId="45" fillId="0" borderId="10" xfId="0" applyNumberFormat="1" applyFont="1" applyFill="1" applyBorder="1" applyAlignment="1">
      <alignment horizontal="center" vertical="center" wrapText="1"/>
    </xf>
    <xf numFmtId="174" fontId="45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171" fontId="44" fillId="0" borderId="10" xfId="0" applyNumberFormat="1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right" vertical="center" wrapText="1"/>
    </xf>
    <xf numFmtId="175" fontId="44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Border="1" applyAlignment="1">
      <alignment horizontal="center" wrapText="1"/>
    </xf>
    <xf numFmtId="175" fontId="45" fillId="0" borderId="10" xfId="0" applyNumberFormat="1" applyFont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right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wrapText="1"/>
    </xf>
    <xf numFmtId="171" fontId="5" fillId="0" borderId="10" xfId="0" applyNumberFormat="1" applyFont="1" applyBorder="1" applyAlignment="1">
      <alignment horizont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4" fillId="0" borderId="0" xfId="0" applyFont="1" applyAlignment="1">
      <alignment horizontal="right" vertical="top" wrapText="1"/>
    </xf>
    <xf numFmtId="2" fontId="48" fillId="0" borderId="13" xfId="0" applyNumberFormat="1" applyFont="1" applyBorder="1" applyAlignment="1">
      <alignment horizontal="left" vertical="top" wrapText="1"/>
    </xf>
    <xf numFmtId="2" fontId="48" fillId="0" borderId="14" xfId="0" applyNumberFormat="1" applyFont="1" applyBorder="1" applyAlignment="1">
      <alignment horizontal="left" vertical="top" wrapText="1"/>
    </xf>
    <xf numFmtId="2" fontId="48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="65" zoomScaleNormal="65" zoomScalePageLayoutView="0" workbookViewId="0" topLeftCell="A127">
      <selection activeCell="O132" sqref="O132"/>
    </sheetView>
  </sheetViews>
  <sheetFormatPr defaultColWidth="18.421875" defaultRowHeight="15"/>
  <cols>
    <col min="1" max="1" width="7.7109375" style="1" customWidth="1"/>
    <col min="2" max="2" width="17.140625" style="1" customWidth="1"/>
    <col min="3" max="3" width="36.00390625" style="1" customWidth="1"/>
    <col min="4" max="4" width="23.421875" style="1" customWidth="1"/>
    <col min="5" max="6" width="13.421875" style="1" customWidth="1"/>
    <col min="7" max="8" width="14.7109375" style="1" customWidth="1"/>
    <col min="9" max="9" width="18.421875" style="11" hidden="1" customWidth="1"/>
    <col min="10" max="12" width="14.7109375" style="1" customWidth="1"/>
    <col min="13" max="16384" width="18.421875" style="1" customWidth="1"/>
  </cols>
  <sheetData>
    <row r="1" spans="1:12" ht="15.75" customHeight="1">
      <c r="A1" s="74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15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5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5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3" ht="15.75" customHeight="1">
      <c r="A15" s="67" t="s">
        <v>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24"/>
    </row>
    <row r="16" spans="1:13" ht="15.75" customHeight="1">
      <c r="A16" s="67" t="s">
        <v>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24"/>
    </row>
    <row r="17" spans="1:13" ht="15.75" customHeight="1">
      <c r="A17" s="67" t="s">
        <v>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24"/>
    </row>
    <row r="18" spans="1:13" ht="15.75" customHeight="1">
      <c r="A18" s="67" t="s">
        <v>61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24"/>
    </row>
    <row r="19" spans="1:13" ht="15.75" customHeight="1">
      <c r="A19" s="67" t="s">
        <v>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24"/>
    </row>
    <row r="20" spans="1:12" ht="15.75">
      <c r="A20" s="6"/>
      <c r="B20" s="7"/>
      <c r="C20" s="7"/>
      <c r="D20" s="7"/>
      <c r="E20" s="7"/>
      <c r="F20" s="7"/>
      <c r="G20" s="7"/>
      <c r="H20" s="7"/>
      <c r="J20" s="15"/>
      <c r="K20" s="15"/>
      <c r="L20" s="15"/>
    </row>
    <row r="21" spans="1:12" ht="15.75">
      <c r="A21" s="6"/>
      <c r="B21" s="7"/>
      <c r="C21" s="7"/>
      <c r="D21" s="7"/>
      <c r="E21" s="7"/>
      <c r="F21" s="7"/>
      <c r="G21" s="7"/>
      <c r="H21" s="7"/>
      <c r="J21" s="15"/>
      <c r="K21" s="15"/>
      <c r="L21" s="15"/>
    </row>
    <row r="22" spans="1:13" ht="31.5" customHeight="1">
      <c r="A22" s="3" t="s">
        <v>0</v>
      </c>
      <c r="B22" s="3" t="s">
        <v>3</v>
      </c>
      <c r="C22" s="4" t="s">
        <v>5</v>
      </c>
      <c r="D22" s="5" t="s">
        <v>16</v>
      </c>
      <c r="E22" s="59" t="s">
        <v>6</v>
      </c>
      <c r="F22" s="59"/>
      <c r="G22" s="59"/>
      <c r="H22" s="59"/>
      <c r="I22" s="60"/>
      <c r="J22" s="60"/>
      <c r="K22" s="60"/>
      <c r="L22" s="60"/>
      <c r="M22" s="57" t="s">
        <v>60</v>
      </c>
    </row>
    <row r="23" spans="1:13" ht="15.75">
      <c r="A23" s="2"/>
      <c r="B23" s="2"/>
      <c r="C23" s="2"/>
      <c r="D23" s="2"/>
      <c r="E23" s="20">
        <v>2014</v>
      </c>
      <c r="F23" s="20">
        <v>2015</v>
      </c>
      <c r="G23" s="20">
        <v>2016</v>
      </c>
      <c r="H23" s="20">
        <v>2017</v>
      </c>
      <c r="J23" s="20">
        <v>2018</v>
      </c>
      <c r="K23" s="20">
        <v>2019</v>
      </c>
      <c r="L23" s="20">
        <v>2020</v>
      </c>
      <c r="M23" s="58"/>
    </row>
    <row r="24" spans="1:13" ht="15.75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J24" s="19">
        <v>9</v>
      </c>
      <c r="K24" s="19">
        <v>10</v>
      </c>
      <c r="L24" s="19">
        <v>11</v>
      </c>
      <c r="M24" s="19">
        <v>12</v>
      </c>
    </row>
    <row r="25" spans="1:13" ht="15.75">
      <c r="A25" s="56" t="s">
        <v>15</v>
      </c>
      <c r="B25" s="56" t="s">
        <v>4</v>
      </c>
      <c r="C25" s="62" t="s">
        <v>62</v>
      </c>
      <c r="D25" s="9" t="s">
        <v>33</v>
      </c>
      <c r="E25" s="35">
        <v>19197.522</v>
      </c>
      <c r="F25" s="17">
        <v>40716.62</v>
      </c>
      <c r="G25" s="21">
        <f>G26+G27+G28+G29</f>
        <v>41830.40278999999</v>
      </c>
      <c r="H25" s="37">
        <v>38706.55627</v>
      </c>
      <c r="I25" s="12">
        <f>SUM(E25:H25)</f>
        <v>140451.10106000002</v>
      </c>
      <c r="J25" s="44">
        <v>43954.355</v>
      </c>
      <c r="K25" s="17">
        <v>38345.75</v>
      </c>
      <c r="L25" s="17">
        <v>36570.75</v>
      </c>
      <c r="M25" s="43">
        <f>E25+F25+G25+H25+J25+L25+K25</f>
        <v>259321.95606000003</v>
      </c>
    </row>
    <row r="26" spans="1:13" ht="15.75" customHeight="1">
      <c r="A26" s="56"/>
      <c r="B26" s="56"/>
      <c r="C26" s="62"/>
      <c r="D26" s="8" t="s">
        <v>9</v>
      </c>
      <c r="E26" s="16">
        <f>E31+E136+E141</f>
        <v>17610.199999999997</v>
      </c>
      <c r="F26" s="16">
        <f>F31+F96+F136+F141+F146</f>
        <v>27860.999999999996</v>
      </c>
      <c r="G26" s="22">
        <f>G31+G96+G136+G141+G146</f>
        <v>29857.013789999997</v>
      </c>
      <c r="H26" s="40">
        <v>27614.22027</v>
      </c>
      <c r="I26" s="13">
        <f aca="true" t="shared" si="0" ref="I26:I94">SUM(E26:H26)</f>
        <v>102942.43406</v>
      </c>
      <c r="J26" s="45">
        <v>31298.986</v>
      </c>
      <c r="K26" s="33">
        <v>29849.386</v>
      </c>
      <c r="L26" s="33">
        <v>28074.386</v>
      </c>
      <c r="M26" s="22">
        <f>E26+F26+G26+H26+J26+L26+K26</f>
        <v>192165.19206</v>
      </c>
    </row>
    <row r="27" spans="1:13" ht="15.75">
      <c r="A27" s="56"/>
      <c r="B27" s="56"/>
      <c r="C27" s="62"/>
      <c r="D27" s="8" t="s">
        <v>10</v>
      </c>
      <c r="E27" s="22">
        <f>E32</f>
        <v>262.678</v>
      </c>
      <c r="F27" s="16">
        <f>F97+F147</f>
        <v>12095.05616</v>
      </c>
      <c r="G27" s="22">
        <f>G97+G147+G32</f>
        <v>11545.875999999998</v>
      </c>
      <c r="H27" s="33">
        <f>H97+H147</f>
        <v>11092.336</v>
      </c>
      <c r="I27" s="13">
        <f t="shared" si="0"/>
        <v>34995.94615999999</v>
      </c>
      <c r="J27" s="45">
        <v>12655.369</v>
      </c>
      <c r="K27" s="33">
        <v>8496.364</v>
      </c>
      <c r="L27" s="33">
        <v>8496.364</v>
      </c>
      <c r="M27" s="22">
        <f>E27+F27+G27+H27+J27+L27+K27</f>
        <v>64644.043159999994</v>
      </c>
    </row>
    <row r="28" spans="1:13" ht="18" customHeight="1">
      <c r="A28" s="56"/>
      <c r="B28" s="56"/>
      <c r="C28" s="62"/>
      <c r="D28" s="8" t="s">
        <v>11</v>
      </c>
      <c r="E28" s="22" t="str">
        <f>E33</f>
        <v>1 324, 644</v>
      </c>
      <c r="F28" s="16">
        <f>F148</f>
        <v>760.556</v>
      </c>
      <c r="G28" s="22">
        <f>G33</f>
        <v>427.513</v>
      </c>
      <c r="H28" s="16">
        <v>0</v>
      </c>
      <c r="I28" s="13">
        <f t="shared" si="0"/>
        <v>1188.069</v>
      </c>
      <c r="J28" s="16">
        <f>J33</f>
        <v>0</v>
      </c>
      <c r="K28" s="16" t="s">
        <v>65</v>
      </c>
      <c r="L28" s="16">
        <v>0</v>
      </c>
      <c r="M28" s="22" t="e">
        <f aca="true" t="shared" si="1" ref="M28:M94">E28+F28+G28+H28+J28+L28</f>
        <v>#VALUE!</v>
      </c>
    </row>
    <row r="29" spans="1:13" ht="15.75">
      <c r="A29" s="56"/>
      <c r="B29" s="56"/>
      <c r="C29" s="62"/>
      <c r="D29" s="8" t="s">
        <v>12</v>
      </c>
      <c r="E29" s="16">
        <v>0</v>
      </c>
      <c r="F29" s="16">
        <v>0</v>
      </c>
      <c r="G29" s="22">
        <v>0</v>
      </c>
      <c r="H29" s="16">
        <v>0</v>
      </c>
      <c r="I29" s="14">
        <f t="shared" si="0"/>
        <v>0</v>
      </c>
      <c r="J29" s="16">
        <v>0</v>
      </c>
      <c r="K29" s="16" t="s">
        <v>65</v>
      </c>
      <c r="L29" s="16">
        <v>0</v>
      </c>
      <c r="M29" s="22">
        <f t="shared" si="1"/>
        <v>0</v>
      </c>
    </row>
    <row r="30" spans="1:13" ht="31.5">
      <c r="A30" s="56" t="s">
        <v>38</v>
      </c>
      <c r="B30" s="56" t="s">
        <v>13</v>
      </c>
      <c r="C30" s="62" t="s">
        <v>63</v>
      </c>
      <c r="D30" s="9" t="s">
        <v>33</v>
      </c>
      <c r="E30" s="35" t="s">
        <v>73</v>
      </c>
      <c r="F30" s="17">
        <f>F31+F32+F33+F34</f>
        <v>20</v>
      </c>
      <c r="G30" s="21">
        <f>G31+G32+G33+G34</f>
        <v>619.728</v>
      </c>
      <c r="H30" s="17">
        <v>0</v>
      </c>
      <c r="I30" s="14">
        <f t="shared" si="0"/>
        <v>639.728</v>
      </c>
      <c r="J30" s="17">
        <f>J31+J32+J33+J34</f>
        <v>120</v>
      </c>
      <c r="K30" s="17">
        <v>120</v>
      </c>
      <c r="L30" s="17">
        <f>L31+L32+L33+L34</f>
        <v>120</v>
      </c>
      <c r="M30" s="21" t="e">
        <f>E30+F30+G30+H30+J30+L30+K30</f>
        <v>#VALUE!</v>
      </c>
    </row>
    <row r="31" spans="1:13" ht="15.75" customHeight="1">
      <c r="A31" s="56"/>
      <c r="B31" s="56"/>
      <c r="C31" s="62"/>
      <c r="D31" s="8" t="s">
        <v>9</v>
      </c>
      <c r="E31" s="16">
        <v>310</v>
      </c>
      <c r="F31" s="16">
        <f>F66</f>
        <v>20</v>
      </c>
      <c r="G31" s="22">
        <f>G36+G66</f>
        <v>119.72800000000001</v>
      </c>
      <c r="H31" s="16">
        <v>0</v>
      </c>
      <c r="I31" s="14">
        <f t="shared" si="0"/>
        <v>449.728</v>
      </c>
      <c r="J31" s="16">
        <f>J36+J66</f>
        <v>120</v>
      </c>
      <c r="K31" s="16">
        <v>120</v>
      </c>
      <c r="L31" s="16">
        <f>L36+L66</f>
        <v>120</v>
      </c>
      <c r="M31" s="22">
        <f>E31+F31+G31+H31+J31+L31+K31</f>
        <v>809.7280000000001</v>
      </c>
    </row>
    <row r="32" spans="1:13" ht="15.75">
      <c r="A32" s="56"/>
      <c r="B32" s="56"/>
      <c r="C32" s="62"/>
      <c r="D32" s="8" t="s">
        <v>10</v>
      </c>
      <c r="E32" s="33">
        <f>E37</f>
        <v>262.678</v>
      </c>
      <c r="F32" s="16">
        <v>0</v>
      </c>
      <c r="G32" s="22">
        <v>72.487</v>
      </c>
      <c r="H32" s="16">
        <v>0</v>
      </c>
      <c r="I32" s="14">
        <f t="shared" si="0"/>
        <v>335.16499999999996</v>
      </c>
      <c r="J32" s="16">
        <v>0</v>
      </c>
      <c r="K32" s="16" t="s">
        <v>65</v>
      </c>
      <c r="L32" s="16">
        <v>0</v>
      </c>
      <c r="M32" s="22">
        <f t="shared" si="1"/>
        <v>335.16499999999996</v>
      </c>
    </row>
    <row r="33" spans="1:13" ht="17.25" customHeight="1">
      <c r="A33" s="56"/>
      <c r="B33" s="56"/>
      <c r="C33" s="62"/>
      <c r="D33" s="8" t="s">
        <v>11</v>
      </c>
      <c r="E33" s="33" t="str">
        <f>E38</f>
        <v>1 324, 644</v>
      </c>
      <c r="F33" s="16">
        <v>0</v>
      </c>
      <c r="G33" s="22">
        <f>G38</f>
        <v>427.513</v>
      </c>
      <c r="H33" s="16">
        <v>0</v>
      </c>
      <c r="I33" s="14">
        <f t="shared" si="0"/>
        <v>427.513</v>
      </c>
      <c r="J33" s="16">
        <f>J38</f>
        <v>0</v>
      </c>
      <c r="K33" s="16" t="s">
        <v>65</v>
      </c>
      <c r="L33" s="16">
        <v>0</v>
      </c>
      <c r="M33" s="22" t="e">
        <f t="shared" si="1"/>
        <v>#VALUE!</v>
      </c>
    </row>
    <row r="34" spans="1:13" ht="15.75">
      <c r="A34" s="56"/>
      <c r="B34" s="56"/>
      <c r="C34" s="62"/>
      <c r="D34" s="8" t="s">
        <v>12</v>
      </c>
      <c r="E34" s="16">
        <v>0</v>
      </c>
      <c r="F34" s="16">
        <v>0</v>
      </c>
      <c r="G34" s="22">
        <v>0</v>
      </c>
      <c r="H34" s="16">
        <v>0</v>
      </c>
      <c r="I34" s="14">
        <f t="shared" si="0"/>
        <v>0</v>
      </c>
      <c r="J34" s="16">
        <v>0</v>
      </c>
      <c r="K34" s="16" t="s">
        <v>65</v>
      </c>
      <c r="L34" s="16">
        <v>0</v>
      </c>
      <c r="M34" s="22">
        <f t="shared" si="1"/>
        <v>0</v>
      </c>
    </row>
    <row r="35" spans="1:13" ht="31.5">
      <c r="A35" s="56" t="s">
        <v>39</v>
      </c>
      <c r="B35" s="56" t="s">
        <v>34</v>
      </c>
      <c r="C35" s="62" t="s">
        <v>18</v>
      </c>
      <c r="D35" s="9" t="s">
        <v>33</v>
      </c>
      <c r="E35" s="35" t="s">
        <v>73</v>
      </c>
      <c r="F35" s="17">
        <f>F36+F37+F38+F39</f>
        <v>0</v>
      </c>
      <c r="G35" s="21">
        <f>G36+G37+G38+G39</f>
        <v>600</v>
      </c>
      <c r="H35" s="17">
        <v>0</v>
      </c>
      <c r="I35" s="14">
        <f t="shared" si="0"/>
        <v>600</v>
      </c>
      <c r="J35" s="17">
        <f>J36+J37+J38+J39</f>
        <v>100</v>
      </c>
      <c r="K35" s="17">
        <v>100</v>
      </c>
      <c r="L35" s="17">
        <f>L36+L37+L38+L39</f>
        <v>100</v>
      </c>
      <c r="M35" s="21" t="e">
        <f>E35+F35+G35+H35+J35+L35+K35</f>
        <v>#VALUE!</v>
      </c>
    </row>
    <row r="36" spans="1:13" ht="15.75" customHeight="1">
      <c r="A36" s="56"/>
      <c r="B36" s="56"/>
      <c r="C36" s="62"/>
      <c r="D36" s="8" t="s">
        <v>9</v>
      </c>
      <c r="E36" s="16">
        <v>310</v>
      </c>
      <c r="F36" s="16">
        <v>0</v>
      </c>
      <c r="G36" s="22">
        <v>100</v>
      </c>
      <c r="H36" s="16">
        <v>0</v>
      </c>
      <c r="I36" s="14">
        <f t="shared" si="0"/>
        <v>410</v>
      </c>
      <c r="J36" s="16">
        <v>100</v>
      </c>
      <c r="K36" s="16">
        <v>100</v>
      </c>
      <c r="L36" s="16">
        <f>L41+L46+L61</f>
        <v>100</v>
      </c>
      <c r="M36" s="22">
        <f>E36+F36+G36+H36+J36+L36+K36</f>
        <v>710</v>
      </c>
    </row>
    <row r="37" spans="1:13" ht="15.75">
      <c r="A37" s="56"/>
      <c r="B37" s="56"/>
      <c r="C37" s="62"/>
      <c r="D37" s="8" t="s">
        <v>10</v>
      </c>
      <c r="E37" s="33">
        <f>E42</f>
        <v>262.678</v>
      </c>
      <c r="F37" s="16">
        <v>0</v>
      </c>
      <c r="G37" s="22">
        <v>72.487</v>
      </c>
      <c r="H37" s="16">
        <v>0</v>
      </c>
      <c r="I37" s="14">
        <f t="shared" si="0"/>
        <v>335.16499999999996</v>
      </c>
      <c r="J37" s="16">
        <v>0</v>
      </c>
      <c r="K37" s="16" t="s">
        <v>65</v>
      </c>
      <c r="L37" s="16">
        <v>0</v>
      </c>
      <c r="M37" s="22">
        <f t="shared" si="1"/>
        <v>335.16499999999996</v>
      </c>
    </row>
    <row r="38" spans="1:13" ht="15" customHeight="1">
      <c r="A38" s="56"/>
      <c r="B38" s="56"/>
      <c r="C38" s="62"/>
      <c r="D38" s="8" t="s">
        <v>11</v>
      </c>
      <c r="E38" s="33" t="s">
        <v>72</v>
      </c>
      <c r="F38" s="16">
        <v>0</v>
      </c>
      <c r="G38" s="22">
        <f>G43</f>
        <v>427.513</v>
      </c>
      <c r="H38" s="16">
        <v>0</v>
      </c>
      <c r="I38" s="14">
        <f t="shared" si="0"/>
        <v>427.513</v>
      </c>
      <c r="J38" s="16">
        <f>J43</f>
        <v>0</v>
      </c>
      <c r="K38" s="16" t="s">
        <v>65</v>
      </c>
      <c r="L38" s="16">
        <v>0</v>
      </c>
      <c r="M38" s="22" t="e">
        <f t="shared" si="1"/>
        <v>#VALUE!</v>
      </c>
    </row>
    <row r="39" spans="1:13" ht="15.75">
      <c r="A39" s="56"/>
      <c r="B39" s="56"/>
      <c r="C39" s="62"/>
      <c r="D39" s="8" t="s">
        <v>12</v>
      </c>
      <c r="E39" s="16">
        <v>0</v>
      </c>
      <c r="F39" s="16">
        <v>0</v>
      </c>
      <c r="G39" s="22">
        <v>0</v>
      </c>
      <c r="H39" s="16">
        <v>0</v>
      </c>
      <c r="I39" s="14">
        <f t="shared" si="0"/>
        <v>0</v>
      </c>
      <c r="J39" s="16">
        <v>0</v>
      </c>
      <c r="K39" s="16" t="s">
        <v>65</v>
      </c>
      <c r="L39" s="16">
        <v>0</v>
      </c>
      <c r="M39" s="22">
        <f t="shared" si="1"/>
        <v>0</v>
      </c>
    </row>
    <row r="40" spans="1:13" ht="15.75">
      <c r="A40" s="56" t="s">
        <v>40</v>
      </c>
      <c r="B40" s="56" t="s">
        <v>17</v>
      </c>
      <c r="C40" s="61" t="s">
        <v>69</v>
      </c>
      <c r="D40" s="9" t="s">
        <v>33</v>
      </c>
      <c r="E40" s="17">
        <f>E41+E42+E43+E44</f>
        <v>1319.998</v>
      </c>
      <c r="F40" s="17">
        <f>F41+F42+F43+F44</f>
        <v>0</v>
      </c>
      <c r="G40" s="21">
        <f>G41+G42+G43+G44</f>
        <v>600</v>
      </c>
      <c r="H40" s="17">
        <v>0</v>
      </c>
      <c r="I40" s="14">
        <f t="shared" si="0"/>
        <v>1919.998</v>
      </c>
      <c r="J40" s="17">
        <f>J41+J42+J43+J44</f>
        <v>100</v>
      </c>
      <c r="K40" s="17">
        <v>100</v>
      </c>
      <c r="L40" s="17">
        <f>L41+L42+L43+L44</f>
        <v>100</v>
      </c>
      <c r="M40" s="21">
        <f>E40+F40+G40+H40+J40+L40+K40</f>
        <v>2219.998</v>
      </c>
    </row>
    <row r="41" spans="1:13" ht="20.25" customHeight="1">
      <c r="A41" s="56"/>
      <c r="B41" s="56"/>
      <c r="C41" s="61"/>
      <c r="D41" s="8" t="s">
        <v>9</v>
      </c>
      <c r="E41" s="33">
        <v>120</v>
      </c>
      <c r="F41" s="16">
        <v>0</v>
      </c>
      <c r="G41" s="22">
        <v>100</v>
      </c>
      <c r="H41" s="16">
        <v>0</v>
      </c>
      <c r="I41" s="14">
        <f t="shared" si="0"/>
        <v>220</v>
      </c>
      <c r="J41" s="16">
        <v>100</v>
      </c>
      <c r="K41" s="16">
        <v>100</v>
      </c>
      <c r="L41" s="16">
        <v>100</v>
      </c>
      <c r="M41" s="22">
        <f>E41+F41+G41+H41+J41+L41+K41</f>
        <v>520</v>
      </c>
    </row>
    <row r="42" spans="1:13" ht="21" customHeight="1">
      <c r="A42" s="56"/>
      <c r="B42" s="56"/>
      <c r="C42" s="61"/>
      <c r="D42" s="8" t="s">
        <v>10</v>
      </c>
      <c r="E42" s="33">
        <v>262.678</v>
      </c>
      <c r="F42" s="16">
        <v>0</v>
      </c>
      <c r="G42" s="22">
        <v>72.487</v>
      </c>
      <c r="H42" s="16">
        <v>0</v>
      </c>
      <c r="I42" s="14">
        <f t="shared" si="0"/>
        <v>335.16499999999996</v>
      </c>
      <c r="J42" s="16">
        <v>0</v>
      </c>
      <c r="K42" s="16" t="s">
        <v>65</v>
      </c>
      <c r="L42" s="16">
        <v>0</v>
      </c>
      <c r="M42" s="22">
        <f t="shared" si="1"/>
        <v>335.16499999999996</v>
      </c>
    </row>
    <row r="43" spans="1:13" ht="33" customHeight="1">
      <c r="A43" s="56"/>
      <c r="B43" s="56"/>
      <c r="C43" s="61"/>
      <c r="D43" s="8" t="s">
        <v>11</v>
      </c>
      <c r="E43" s="33">
        <v>937.32</v>
      </c>
      <c r="F43" s="16">
        <v>0</v>
      </c>
      <c r="G43" s="22">
        <v>427.513</v>
      </c>
      <c r="H43" s="16">
        <v>0</v>
      </c>
      <c r="I43" s="14">
        <f t="shared" si="0"/>
        <v>1364.833</v>
      </c>
      <c r="J43" s="16">
        <v>0</v>
      </c>
      <c r="K43" s="16" t="s">
        <v>65</v>
      </c>
      <c r="L43" s="16">
        <v>0</v>
      </c>
      <c r="M43" s="22">
        <f t="shared" si="1"/>
        <v>1364.833</v>
      </c>
    </row>
    <row r="44" spans="1:13" ht="38.25" customHeight="1">
      <c r="A44" s="56"/>
      <c r="B44" s="56"/>
      <c r="C44" s="61"/>
      <c r="D44" s="8" t="s">
        <v>12</v>
      </c>
      <c r="E44" s="16">
        <v>0</v>
      </c>
      <c r="F44" s="16">
        <v>0</v>
      </c>
      <c r="G44" s="22">
        <v>0</v>
      </c>
      <c r="H44" s="16">
        <v>0</v>
      </c>
      <c r="I44" s="14">
        <f t="shared" si="0"/>
        <v>0</v>
      </c>
      <c r="J44" s="16">
        <v>0</v>
      </c>
      <c r="K44" s="16" t="s">
        <v>65</v>
      </c>
      <c r="L44" s="16">
        <v>0</v>
      </c>
      <c r="M44" s="22">
        <f t="shared" si="1"/>
        <v>0</v>
      </c>
    </row>
    <row r="45" spans="1:13" ht="28.5" customHeight="1">
      <c r="A45" s="56" t="s">
        <v>41</v>
      </c>
      <c r="B45" s="56" t="s">
        <v>17</v>
      </c>
      <c r="C45" s="61" t="s">
        <v>19</v>
      </c>
      <c r="D45" s="10" t="s">
        <v>33</v>
      </c>
      <c r="E45" s="17">
        <f>E46+E47+E48+E49</f>
        <v>100</v>
      </c>
      <c r="F45" s="17">
        <f>F46+F47+F48+F49</f>
        <v>0</v>
      </c>
      <c r="G45" s="21">
        <f>G46+G47+G48+G49</f>
        <v>0</v>
      </c>
      <c r="H45" s="17">
        <f>H46+H47+H48+H49</f>
        <v>0</v>
      </c>
      <c r="I45" s="14">
        <f t="shared" si="0"/>
        <v>100</v>
      </c>
      <c r="J45" s="17">
        <f>J46+J47+J48+J49</f>
        <v>0</v>
      </c>
      <c r="K45" s="17" t="s">
        <v>65</v>
      </c>
      <c r="L45" s="17">
        <f>L46+L47+L48+L49</f>
        <v>0</v>
      </c>
      <c r="M45" s="21">
        <f t="shared" si="1"/>
        <v>100</v>
      </c>
    </row>
    <row r="46" spans="1:13" ht="36.75" customHeight="1">
      <c r="A46" s="56"/>
      <c r="B46" s="56"/>
      <c r="C46" s="61"/>
      <c r="D46" s="8" t="s">
        <v>9</v>
      </c>
      <c r="E46" s="16">
        <v>100</v>
      </c>
      <c r="F46" s="16">
        <v>0</v>
      </c>
      <c r="G46" s="22">
        <v>0</v>
      </c>
      <c r="H46" s="16">
        <v>0</v>
      </c>
      <c r="I46" s="14">
        <f t="shared" si="0"/>
        <v>100</v>
      </c>
      <c r="J46" s="16">
        <v>0</v>
      </c>
      <c r="K46" s="16" t="s">
        <v>65</v>
      </c>
      <c r="L46" s="16">
        <v>0</v>
      </c>
      <c r="M46" s="22">
        <f t="shared" si="1"/>
        <v>100</v>
      </c>
    </row>
    <row r="47" spans="1:13" ht="25.5" customHeight="1">
      <c r="A47" s="56"/>
      <c r="B47" s="56"/>
      <c r="C47" s="61"/>
      <c r="D47" s="8" t="s">
        <v>10</v>
      </c>
      <c r="E47" s="16">
        <v>0</v>
      </c>
      <c r="F47" s="16">
        <v>0</v>
      </c>
      <c r="G47" s="22">
        <v>0</v>
      </c>
      <c r="H47" s="16">
        <v>0</v>
      </c>
      <c r="I47" s="14">
        <f t="shared" si="0"/>
        <v>0</v>
      </c>
      <c r="J47" s="16">
        <v>0</v>
      </c>
      <c r="K47" s="16" t="s">
        <v>65</v>
      </c>
      <c r="L47" s="16">
        <v>0</v>
      </c>
      <c r="M47" s="22">
        <f t="shared" si="1"/>
        <v>0</v>
      </c>
    </row>
    <row r="48" spans="1:13" ht="33" customHeight="1">
      <c r="A48" s="56"/>
      <c r="B48" s="56"/>
      <c r="C48" s="61"/>
      <c r="D48" s="8" t="s">
        <v>11</v>
      </c>
      <c r="E48" s="16">
        <v>0</v>
      </c>
      <c r="F48" s="16">
        <v>0</v>
      </c>
      <c r="G48" s="22">
        <v>0</v>
      </c>
      <c r="H48" s="16">
        <v>0</v>
      </c>
      <c r="I48" s="14">
        <f t="shared" si="0"/>
        <v>0</v>
      </c>
      <c r="J48" s="16">
        <v>0</v>
      </c>
      <c r="K48" s="16" t="s">
        <v>65</v>
      </c>
      <c r="L48" s="16">
        <v>0</v>
      </c>
      <c r="M48" s="22">
        <f t="shared" si="1"/>
        <v>0</v>
      </c>
    </row>
    <row r="49" spans="1:13" ht="198.75" customHeight="1">
      <c r="A49" s="56"/>
      <c r="B49" s="56"/>
      <c r="C49" s="61"/>
      <c r="D49" s="8" t="s">
        <v>12</v>
      </c>
      <c r="E49" s="16">
        <v>0</v>
      </c>
      <c r="F49" s="16">
        <v>0</v>
      </c>
      <c r="G49" s="22">
        <v>0</v>
      </c>
      <c r="H49" s="16">
        <v>0</v>
      </c>
      <c r="I49" s="14">
        <f t="shared" si="0"/>
        <v>0</v>
      </c>
      <c r="J49" s="16">
        <v>0</v>
      </c>
      <c r="K49" s="16" t="s">
        <v>65</v>
      </c>
      <c r="L49" s="16">
        <v>0</v>
      </c>
      <c r="M49" s="22">
        <f t="shared" si="1"/>
        <v>0</v>
      </c>
    </row>
    <row r="50" spans="1:13" ht="37.5" customHeight="1">
      <c r="A50" s="56" t="s">
        <v>42</v>
      </c>
      <c r="B50" s="56" t="s">
        <v>17</v>
      </c>
      <c r="C50" s="61" t="s">
        <v>20</v>
      </c>
      <c r="D50" s="10" t="s">
        <v>33</v>
      </c>
      <c r="E50" s="17">
        <f>E51+E52+E53+E54</f>
        <v>0</v>
      </c>
      <c r="F50" s="17">
        <f>F51+F52+F53+F54</f>
        <v>0</v>
      </c>
      <c r="G50" s="21">
        <f>G51+G52+G53+G54</f>
        <v>0</v>
      </c>
      <c r="H50" s="17">
        <f>H51+H52+H53+H54</f>
        <v>0</v>
      </c>
      <c r="I50" s="14">
        <f t="shared" si="0"/>
        <v>0</v>
      </c>
      <c r="J50" s="17">
        <f>J51+J52+J53+J54</f>
        <v>0</v>
      </c>
      <c r="K50" s="17" t="s">
        <v>65</v>
      </c>
      <c r="L50" s="17">
        <f>L51+L52+L53+L54</f>
        <v>0</v>
      </c>
      <c r="M50" s="21">
        <f t="shared" si="1"/>
        <v>0</v>
      </c>
    </row>
    <row r="51" spans="1:13" ht="30.75" customHeight="1">
      <c r="A51" s="56"/>
      <c r="B51" s="56"/>
      <c r="C51" s="61"/>
      <c r="D51" s="8" t="s">
        <v>9</v>
      </c>
      <c r="E51" s="16">
        <v>0</v>
      </c>
      <c r="F51" s="16">
        <v>0</v>
      </c>
      <c r="G51" s="22">
        <v>0</v>
      </c>
      <c r="H51" s="16">
        <v>0</v>
      </c>
      <c r="I51" s="14">
        <f t="shared" si="0"/>
        <v>0</v>
      </c>
      <c r="J51" s="16">
        <v>0</v>
      </c>
      <c r="K51" s="16" t="s">
        <v>65</v>
      </c>
      <c r="L51" s="16">
        <v>0</v>
      </c>
      <c r="M51" s="22">
        <f t="shared" si="1"/>
        <v>0</v>
      </c>
    </row>
    <row r="52" spans="1:13" ht="36.75" customHeight="1">
      <c r="A52" s="56"/>
      <c r="B52" s="56"/>
      <c r="C52" s="61"/>
      <c r="D52" s="8" t="s">
        <v>10</v>
      </c>
      <c r="E52" s="16">
        <v>0</v>
      </c>
      <c r="F52" s="16">
        <v>0</v>
      </c>
      <c r="G52" s="22">
        <v>0</v>
      </c>
      <c r="H52" s="16">
        <v>0</v>
      </c>
      <c r="I52" s="14">
        <f t="shared" si="0"/>
        <v>0</v>
      </c>
      <c r="J52" s="16">
        <v>0</v>
      </c>
      <c r="K52" s="16" t="s">
        <v>65</v>
      </c>
      <c r="L52" s="16">
        <v>0</v>
      </c>
      <c r="M52" s="22">
        <f t="shared" si="1"/>
        <v>0</v>
      </c>
    </row>
    <row r="53" spans="1:13" ht="32.25" customHeight="1">
      <c r="A53" s="56"/>
      <c r="B53" s="56"/>
      <c r="C53" s="61"/>
      <c r="D53" s="8" t="s">
        <v>11</v>
      </c>
      <c r="E53" s="16">
        <v>0</v>
      </c>
      <c r="F53" s="16">
        <v>0</v>
      </c>
      <c r="G53" s="22">
        <v>0</v>
      </c>
      <c r="H53" s="16">
        <v>0</v>
      </c>
      <c r="I53" s="14">
        <f t="shared" si="0"/>
        <v>0</v>
      </c>
      <c r="J53" s="16">
        <v>0</v>
      </c>
      <c r="K53" s="16" t="s">
        <v>65</v>
      </c>
      <c r="L53" s="16">
        <v>0</v>
      </c>
      <c r="M53" s="22">
        <f t="shared" si="1"/>
        <v>0</v>
      </c>
    </row>
    <row r="54" spans="1:13" ht="32.25" customHeight="1">
      <c r="A54" s="56"/>
      <c r="B54" s="56"/>
      <c r="C54" s="61"/>
      <c r="D54" s="8" t="s">
        <v>12</v>
      </c>
      <c r="E54" s="16">
        <v>0</v>
      </c>
      <c r="F54" s="16">
        <v>0</v>
      </c>
      <c r="G54" s="22">
        <v>0</v>
      </c>
      <c r="H54" s="16">
        <v>0</v>
      </c>
      <c r="I54" s="14">
        <f t="shared" si="0"/>
        <v>0</v>
      </c>
      <c r="J54" s="16">
        <v>0</v>
      </c>
      <c r="K54" s="16" t="s">
        <v>65</v>
      </c>
      <c r="L54" s="16">
        <v>0</v>
      </c>
      <c r="M54" s="22">
        <f t="shared" si="1"/>
        <v>0</v>
      </c>
    </row>
    <row r="55" spans="1:13" ht="27" customHeight="1">
      <c r="A55" s="56" t="s">
        <v>43</v>
      </c>
      <c r="B55" s="56" t="s">
        <v>17</v>
      </c>
      <c r="C55" s="61" t="s">
        <v>21</v>
      </c>
      <c r="D55" s="10" t="s">
        <v>33</v>
      </c>
      <c r="E55" s="17">
        <f>E56+E57+E58+E59</f>
        <v>340</v>
      </c>
      <c r="F55" s="17">
        <f>F56+F57+F58+F59</f>
        <v>0</v>
      </c>
      <c r="G55" s="21">
        <f>G56+G57+G58+G59</f>
        <v>0</v>
      </c>
      <c r="H55" s="17">
        <f>H56+H57+H58+H59</f>
        <v>0</v>
      </c>
      <c r="I55" s="14">
        <f t="shared" si="0"/>
        <v>340</v>
      </c>
      <c r="J55" s="17">
        <f>J56+J57+J58+J59</f>
        <v>0</v>
      </c>
      <c r="K55" s="17" t="s">
        <v>65</v>
      </c>
      <c r="L55" s="17">
        <f>L56+L57+L58+L59</f>
        <v>0</v>
      </c>
      <c r="M55" s="21">
        <f t="shared" si="1"/>
        <v>340</v>
      </c>
    </row>
    <row r="56" spans="1:13" ht="30" customHeight="1">
      <c r="A56" s="56"/>
      <c r="B56" s="56"/>
      <c r="C56" s="61"/>
      <c r="D56" s="8" t="s">
        <v>9</v>
      </c>
      <c r="E56" s="16">
        <v>0</v>
      </c>
      <c r="F56" s="16">
        <v>0</v>
      </c>
      <c r="G56" s="22">
        <v>0</v>
      </c>
      <c r="H56" s="16">
        <v>0</v>
      </c>
      <c r="I56" s="14">
        <f t="shared" si="0"/>
        <v>0</v>
      </c>
      <c r="J56" s="16">
        <v>0</v>
      </c>
      <c r="K56" s="16" t="s">
        <v>65</v>
      </c>
      <c r="L56" s="16">
        <v>0</v>
      </c>
      <c r="M56" s="22">
        <f t="shared" si="1"/>
        <v>0</v>
      </c>
    </row>
    <row r="57" spans="1:13" ht="33" customHeight="1">
      <c r="A57" s="56"/>
      <c r="B57" s="56"/>
      <c r="C57" s="61"/>
      <c r="D57" s="8" t="s">
        <v>10</v>
      </c>
      <c r="E57" s="16">
        <v>0</v>
      </c>
      <c r="F57" s="16">
        <v>0</v>
      </c>
      <c r="G57" s="22">
        <v>0</v>
      </c>
      <c r="H57" s="16">
        <v>0</v>
      </c>
      <c r="I57" s="14">
        <f t="shared" si="0"/>
        <v>0</v>
      </c>
      <c r="J57" s="16">
        <v>0</v>
      </c>
      <c r="K57" s="16" t="s">
        <v>65</v>
      </c>
      <c r="L57" s="16">
        <v>0</v>
      </c>
      <c r="M57" s="22">
        <f t="shared" si="1"/>
        <v>0</v>
      </c>
    </row>
    <row r="58" spans="1:13" ht="32.25" customHeight="1">
      <c r="A58" s="56"/>
      <c r="B58" s="56"/>
      <c r="C58" s="61"/>
      <c r="D58" s="8" t="s">
        <v>11</v>
      </c>
      <c r="E58" s="16">
        <v>340</v>
      </c>
      <c r="F58" s="16">
        <v>0</v>
      </c>
      <c r="G58" s="22">
        <v>0</v>
      </c>
      <c r="H58" s="16">
        <v>0</v>
      </c>
      <c r="I58" s="14">
        <f t="shared" si="0"/>
        <v>340</v>
      </c>
      <c r="J58" s="16">
        <v>0</v>
      </c>
      <c r="K58" s="16" t="s">
        <v>65</v>
      </c>
      <c r="L58" s="16">
        <v>0</v>
      </c>
      <c r="M58" s="22">
        <f t="shared" si="1"/>
        <v>340</v>
      </c>
    </row>
    <row r="59" spans="1:13" ht="40.5" customHeight="1">
      <c r="A59" s="56"/>
      <c r="B59" s="56"/>
      <c r="C59" s="61"/>
      <c r="D59" s="8" t="s">
        <v>12</v>
      </c>
      <c r="E59" s="16">
        <v>0</v>
      </c>
      <c r="F59" s="16">
        <v>0</v>
      </c>
      <c r="G59" s="22">
        <v>0</v>
      </c>
      <c r="H59" s="16">
        <v>0</v>
      </c>
      <c r="I59" s="14">
        <f t="shared" si="0"/>
        <v>0</v>
      </c>
      <c r="J59" s="16">
        <v>0</v>
      </c>
      <c r="K59" s="16" t="s">
        <v>65</v>
      </c>
      <c r="L59" s="16">
        <v>0</v>
      </c>
      <c r="M59" s="22">
        <f t="shared" si="1"/>
        <v>0</v>
      </c>
    </row>
    <row r="60" spans="1:13" ht="18.75" customHeight="1">
      <c r="A60" s="56" t="s">
        <v>44</v>
      </c>
      <c r="B60" s="56" t="s">
        <v>17</v>
      </c>
      <c r="C60" s="61" t="s">
        <v>22</v>
      </c>
      <c r="D60" s="10" t="s">
        <v>33</v>
      </c>
      <c r="E60" s="21">
        <f>E61+E62+E63+E64</f>
        <v>137.322</v>
      </c>
      <c r="F60" s="17">
        <f>F61+F62+F63+F64</f>
        <v>0</v>
      </c>
      <c r="G60" s="21">
        <f>G61+G62+G63+G64</f>
        <v>0</v>
      </c>
      <c r="H60" s="17">
        <f>H61+H62+H63+H64</f>
        <v>0</v>
      </c>
      <c r="I60" s="14">
        <f t="shared" si="0"/>
        <v>137.322</v>
      </c>
      <c r="J60" s="17">
        <f>J61+J62+J63+J64</f>
        <v>0</v>
      </c>
      <c r="K60" s="17" t="s">
        <v>65</v>
      </c>
      <c r="L60" s="17">
        <f>L61+L62+L63+L64</f>
        <v>0</v>
      </c>
      <c r="M60" s="21">
        <f t="shared" si="1"/>
        <v>137.322</v>
      </c>
    </row>
    <row r="61" spans="1:13" ht="18" customHeight="1">
      <c r="A61" s="56"/>
      <c r="B61" s="56"/>
      <c r="C61" s="61"/>
      <c r="D61" s="8" t="s">
        <v>9</v>
      </c>
      <c r="E61" s="16">
        <v>90</v>
      </c>
      <c r="F61" s="16">
        <v>0</v>
      </c>
      <c r="G61" s="22">
        <v>0</v>
      </c>
      <c r="H61" s="16">
        <v>0</v>
      </c>
      <c r="I61" s="14">
        <f t="shared" si="0"/>
        <v>90</v>
      </c>
      <c r="J61" s="16">
        <v>0</v>
      </c>
      <c r="K61" s="16" t="s">
        <v>65</v>
      </c>
      <c r="L61" s="16">
        <v>0</v>
      </c>
      <c r="M61" s="22">
        <f t="shared" si="1"/>
        <v>90</v>
      </c>
    </row>
    <row r="62" spans="1:13" ht="15" customHeight="1">
      <c r="A62" s="56"/>
      <c r="B62" s="56"/>
      <c r="C62" s="61"/>
      <c r="D62" s="8" t="s">
        <v>10</v>
      </c>
      <c r="E62" s="16">
        <v>0</v>
      </c>
      <c r="F62" s="16">
        <v>0</v>
      </c>
      <c r="G62" s="22">
        <v>0</v>
      </c>
      <c r="H62" s="16">
        <v>0</v>
      </c>
      <c r="I62" s="14">
        <f t="shared" si="0"/>
        <v>0</v>
      </c>
      <c r="J62" s="16">
        <v>0</v>
      </c>
      <c r="K62" s="16" t="s">
        <v>65</v>
      </c>
      <c r="L62" s="16">
        <v>0</v>
      </c>
      <c r="M62" s="22">
        <f t="shared" si="1"/>
        <v>0</v>
      </c>
    </row>
    <row r="63" spans="1:13" ht="18.75" customHeight="1">
      <c r="A63" s="56"/>
      <c r="B63" s="56"/>
      <c r="C63" s="61"/>
      <c r="D63" s="8" t="s">
        <v>11</v>
      </c>
      <c r="E63" s="22">
        <v>47.322</v>
      </c>
      <c r="F63" s="16">
        <v>0</v>
      </c>
      <c r="G63" s="22">
        <v>0</v>
      </c>
      <c r="H63" s="16">
        <v>0</v>
      </c>
      <c r="I63" s="14">
        <f t="shared" si="0"/>
        <v>47.322</v>
      </c>
      <c r="J63" s="16">
        <v>0</v>
      </c>
      <c r="K63" s="16" t="s">
        <v>65</v>
      </c>
      <c r="L63" s="16">
        <v>0</v>
      </c>
      <c r="M63" s="22">
        <f t="shared" si="1"/>
        <v>47.322</v>
      </c>
    </row>
    <row r="64" spans="1:13" ht="33.75" customHeight="1">
      <c r="A64" s="56"/>
      <c r="B64" s="56"/>
      <c r="C64" s="61"/>
      <c r="D64" s="8" t="s">
        <v>12</v>
      </c>
      <c r="E64" s="16">
        <v>0</v>
      </c>
      <c r="F64" s="16">
        <v>0</v>
      </c>
      <c r="G64" s="22">
        <v>0</v>
      </c>
      <c r="H64" s="16">
        <v>0</v>
      </c>
      <c r="I64" s="14">
        <f t="shared" si="0"/>
        <v>0</v>
      </c>
      <c r="J64" s="16">
        <v>0</v>
      </c>
      <c r="K64" s="16" t="s">
        <v>65</v>
      </c>
      <c r="L64" s="16">
        <v>0</v>
      </c>
      <c r="M64" s="22">
        <f t="shared" si="1"/>
        <v>0</v>
      </c>
    </row>
    <row r="65" spans="1:13" ht="18.75" customHeight="1">
      <c r="A65" s="56" t="s">
        <v>45</v>
      </c>
      <c r="B65" s="56" t="s">
        <v>34</v>
      </c>
      <c r="C65" s="62" t="s">
        <v>23</v>
      </c>
      <c r="D65" s="10" t="s">
        <v>33</v>
      </c>
      <c r="E65" s="17">
        <f>E66+E67+E68+E69</f>
        <v>0</v>
      </c>
      <c r="F65" s="17">
        <f>F66+F67+F68+F69</f>
        <v>20</v>
      </c>
      <c r="G65" s="21">
        <f>G66+G67+G68+G69</f>
        <v>19.728</v>
      </c>
      <c r="H65" s="17">
        <v>0</v>
      </c>
      <c r="I65" s="14">
        <f t="shared" si="0"/>
        <v>39.728</v>
      </c>
      <c r="J65" s="17">
        <f>J66+J67+J68+J69</f>
        <v>20</v>
      </c>
      <c r="K65" s="17">
        <v>20</v>
      </c>
      <c r="L65" s="17">
        <f>L66+L67+L68+L69</f>
        <v>20</v>
      </c>
      <c r="M65" s="21">
        <f>E65+F65+G65+H65+J65+L65+K65</f>
        <v>99.72800000000001</v>
      </c>
    </row>
    <row r="66" spans="1:13" ht="15.75" customHeight="1">
      <c r="A66" s="56"/>
      <c r="B66" s="56"/>
      <c r="C66" s="62"/>
      <c r="D66" s="8" t="s">
        <v>9</v>
      </c>
      <c r="E66" s="16">
        <v>0</v>
      </c>
      <c r="F66" s="16">
        <v>20</v>
      </c>
      <c r="G66" s="22">
        <v>19.728</v>
      </c>
      <c r="H66" s="16">
        <v>0</v>
      </c>
      <c r="I66" s="14">
        <f t="shared" si="0"/>
        <v>39.728</v>
      </c>
      <c r="J66" s="16">
        <v>20</v>
      </c>
      <c r="K66" s="16">
        <v>20</v>
      </c>
      <c r="L66" s="16">
        <v>20</v>
      </c>
      <c r="M66" s="22">
        <f>E66+F66+G66+H66+J66+L66+K66</f>
        <v>99.72800000000001</v>
      </c>
    </row>
    <row r="67" spans="1:13" ht="15.75">
      <c r="A67" s="56"/>
      <c r="B67" s="56"/>
      <c r="C67" s="62"/>
      <c r="D67" s="8" t="s">
        <v>10</v>
      </c>
      <c r="E67" s="16">
        <v>0</v>
      </c>
      <c r="F67" s="16">
        <v>0</v>
      </c>
      <c r="G67" s="22">
        <v>0</v>
      </c>
      <c r="H67" s="16">
        <v>0</v>
      </c>
      <c r="I67" s="14">
        <f t="shared" si="0"/>
        <v>0</v>
      </c>
      <c r="J67" s="16">
        <v>0</v>
      </c>
      <c r="K67" s="16" t="s">
        <v>65</v>
      </c>
      <c r="L67" s="16">
        <v>0</v>
      </c>
      <c r="M67" s="22">
        <f t="shared" si="1"/>
        <v>0</v>
      </c>
    </row>
    <row r="68" spans="1:13" ht="18.75" customHeight="1">
      <c r="A68" s="56"/>
      <c r="B68" s="56"/>
      <c r="C68" s="62"/>
      <c r="D68" s="8" t="s">
        <v>11</v>
      </c>
      <c r="E68" s="16">
        <v>0</v>
      </c>
      <c r="F68" s="16">
        <v>0</v>
      </c>
      <c r="G68" s="22">
        <v>0</v>
      </c>
      <c r="H68" s="16">
        <v>0</v>
      </c>
      <c r="I68" s="14">
        <f t="shared" si="0"/>
        <v>0</v>
      </c>
      <c r="J68" s="16">
        <v>0</v>
      </c>
      <c r="K68" s="16" t="s">
        <v>65</v>
      </c>
      <c r="L68" s="16">
        <v>0</v>
      </c>
      <c r="M68" s="22">
        <f t="shared" si="1"/>
        <v>0</v>
      </c>
    </row>
    <row r="69" spans="1:13" ht="15.75">
      <c r="A69" s="56"/>
      <c r="B69" s="56"/>
      <c r="C69" s="62"/>
      <c r="D69" s="8" t="s">
        <v>12</v>
      </c>
      <c r="E69" s="16">
        <v>0</v>
      </c>
      <c r="F69" s="16">
        <v>0</v>
      </c>
      <c r="G69" s="22">
        <v>0</v>
      </c>
      <c r="H69" s="16">
        <v>0</v>
      </c>
      <c r="I69" s="14">
        <f t="shared" si="0"/>
        <v>0</v>
      </c>
      <c r="J69" s="16">
        <v>0</v>
      </c>
      <c r="K69" s="16" t="s">
        <v>65</v>
      </c>
      <c r="L69" s="16">
        <v>0</v>
      </c>
      <c r="M69" s="22">
        <f t="shared" si="1"/>
        <v>0</v>
      </c>
    </row>
    <row r="70" spans="1:13" ht="15.75">
      <c r="A70" s="56" t="s">
        <v>46</v>
      </c>
      <c r="B70" s="56" t="s">
        <v>17</v>
      </c>
      <c r="C70" s="62" t="s">
        <v>24</v>
      </c>
      <c r="D70" s="10" t="s">
        <v>33</v>
      </c>
      <c r="E70" s="17">
        <f>E71+E72+E73+E74</f>
        <v>0</v>
      </c>
      <c r="F70" s="17">
        <f>F71+F72+F73+F74</f>
        <v>20</v>
      </c>
      <c r="G70" s="21">
        <f>G71+G72+G73+G74</f>
        <v>19.728</v>
      </c>
      <c r="H70" s="17">
        <v>0</v>
      </c>
      <c r="I70" s="14">
        <f t="shared" si="0"/>
        <v>39.728</v>
      </c>
      <c r="J70" s="17">
        <f>J71+J72+J73+J74</f>
        <v>20</v>
      </c>
      <c r="K70" s="17">
        <v>20</v>
      </c>
      <c r="L70" s="17">
        <f>L71+L72+L73+L74</f>
        <v>20</v>
      </c>
      <c r="M70" s="21">
        <f>E70+F70+G70+H70+J70+L70+K70</f>
        <v>99.72800000000001</v>
      </c>
    </row>
    <row r="71" spans="1:13" ht="15.75" customHeight="1">
      <c r="A71" s="56"/>
      <c r="B71" s="56"/>
      <c r="C71" s="62"/>
      <c r="D71" s="8" t="s">
        <v>9</v>
      </c>
      <c r="E71" s="16">
        <v>0</v>
      </c>
      <c r="F71" s="16">
        <v>20</v>
      </c>
      <c r="G71" s="22">
        <v>19.728</v>
      </c>
      <c r="H71" s="16">
        <v>0</v>
      </c>
      <c r="I71" s="14">
        <f t="shared" si="0"/>
        <v>39.728</v>
      </c>
      <c r="J71" s="16">
        <v>20</v>
      </c>
      <c r="K71" s="16">
        <v>20</v>
      </c>
      <c r="L71" s="16">
        <v>20</v>
      </c>
      <c r="M71" s="22">
        <f>E71+F71+G71+H71+J71+L71+K71</f>
        <v>99.72800000000001</v>
      </c>
    </row>
    <row r="72" spans="1:13" ht="15.75">
      <c r="A72" s="56"/>
      <c r="B72" s="56"/>
      <c r="C72" s="62"/>
      <c r="D72" s="8" t="s">
        <v>10</v>
      </c>
      <c r="E72" s="16">
        <v>0</v>
      </c>
      <c r="F72" s="16">
        <v>0</v>
      </c>
      <c r="G72" s="22">
        <v>0</v>
      </c>
      <c r="H72" s="16">
        <v>0</v>
      </c>
      <c r="I72" s="14">
        <f t="shared" si="0"/>
        <v>0</v>
      </c>
      <c r="J72" s="16">
        <v>0</v>
      </c>
      <c r="K72" s="16" t="s">
        <v>65</v>
      </c>
      <c r="L72" s="16">
        <v>0</v>
      </c>
      <c r="M72" s="22">
        <f t="shared" si="1"/>
        <v>0</v>
      </c>
    </row>
    <row r="73" spans="1:13" ht="16.5" customHeight="1">
      <c r="A73" s="56"/>
      <c r="B73" s="56"/>
      <c r="C73" s="62"/>
      <c r="D73" s="8" t="s">
        <v>11</v>
      </c>
      <c r="E73" s="16">
        <v>0</v>
      </c>
      <c r="F73" s="16">
        <v>0</v>
      </c>
      <c r="G73" s="22">
        <v>0</v>
      </c>
      <c r="H73" s="16">
        <v>0</v>
      </c>
      <c r="I73" s="14">
        <f t="shared" si="0"/>
        <v>0</v>
      </c>
      <c r="J73" s="16">
        <v>0</v>
      </c>
      <c r="K73" s="16" t="s">
        <v>65</v>
      </c>
      <c r="L73" s="16">
        <v>0</v>
      </c>
      <c r="M73" s="22">
        <f t="shared" si="1"/>
        <v>0</v>
      </c>
    </row>
    <row r="74" spans="1:13" ht="15.75">
      <c r="A74" s="56"/>
      <c r="B74" s="56"/>
      <c r="C74" s="62"/>
      <c r="D74" s="8" t="s">
        <v>12</v>
      </c>
      <c r="E74" s="16">
        <v>0</v>
      </c>
      <c r="F74" s="16">
        <v>0</v>
      </c>
      <c r="G74" s="22">
        <v>0</v>
      </c>
      <c r="H74" s="16">
        <v>0</v>
      </c>
      <c r="I74" s="14">
        <f t="shared" si="0"/>
        <v>0</v>
      </c>
      <c r="J74" s="16">
        <v>0</v>
      </c>
      <c r="K74" s="16" t="s">
        <v>65</v>
      </c>
      <c r="L74" s="16">
        <v>0</v>
      </c>
      <c r="M74" s="22">
        <f t="shared" si="1"/>
        <v>0</v>
      </c>
    </row>
    <row r="75" spans="1:13" ht="15.75">
      <c r="A75" s="56" t="s">
        <v>47</v>
      </c>
      <c r="B75" s="56" t="s">
        <v>17</v>
      </c>
      <c r="C75" s="62" t="s">
        <v>31</v>
      </c>
      <c r="D75" s="10" t="s">
        <v>33</v>
      </c>
      <c r="E75" s="17">
        <f>E76+E77+E78+E79</f>
        <v>0</v>
      </c>
      <c r="F75" s="17">
        <f>F76+F77+F78+F79</f>
        <v>0</v>
      </c>
      <c r="G75" s="21">
        <f>G76+G77+G78+G79</f>
        <v>0</v>
      </c>
      <c r="H75" s="17">
        <f>H76+H77+H78+H79</f>
        <v>0</v>
      </c>
      <c r="I75" s="14">
        <f t="shared" si="0"/>
        <v>0</v>
      </c>
      <c r="J75" s="17">
        <f>J76+J77+J78+J79</f>
        <v>0</v>
      </c>
      <c r="K75" s="17" t="s">
        <v>65</v>
      </c>
      <c r="L75" s="17">
        <f>L76+L77+L78+L79</f>
        <v>0</v>
      </c>
      <c r="M75" s="21">
        <f t="shared" si="1"/>
        <v>0</v>
      </c>
    </row>
    <row r="76" spans="1:13" ht="24" customHeight="1">
      <c r="A76" s="56"/>
      <c r="B76" s="56"/>
      <c r="C76" s="62"/>
      <c r="D76" s="8" t="s">
        <v>9</v>
      </c>
      <c r="E76" s="16">
        <v>0</v>
      </c>
      <c r="F76" s="16">
        <v>0</v>
      </c>
      <c r="G76" s="22">
        <v>0</v>
      </c>
      <c r="H76" s="16">
        <v>0</v>
      </c>
      <c r="I76" s="14">
        <f t="shared" si="0"/>
        <v>0</v>
      </c>
      <c r="J76" s="16">
        <v>0</v>
      </c>
      <c r="K76" s="16" t="s">
        <v>65</v>
      </c>
      <c r="L76" s="16">
        <v>0</v>
      </c>
      <c r="M76" s="22">
        <f t="shared" si="1"/>
        <v>0</v>
      </c>
    </row>
    <row r="77" spans="1:13" ht="22.5" customHeight="1">
      <c r="A77" s="56"/>
      <c r="B77" s="56"/>
      <c r="C77" s="62"/>
      <c r="D77" s="8" t="s">
        <v>10</v>
      </c>
      <c r="E77" s="16">
        <v>0</v>
      </c>
      <c r="F77" s="16">
        <v>0</v>
      </c>
      <c r="G77" s="22">
        <v>0</v>
      </c>
      <c r="H77" s="16">
        <v>0</v>
      </c>
      <c r="I77" s="14">
        <f t="shared" si="0"/>
        <v>0</v>
      </c>
      <c r="J77" s="16">
        <v>0</v>
      </c>
      <c r="K77" s="16" t="s">
        <v>65</v>
      </c>
      <c r="L77" s="16">
        <v>0</v>
      </c>
      <c r="M77" s="22">
        <f t="shared" si="1"/>
        <v>0</v>
      </c>
    </row>
    <row r="78" spans="1:13" ht="18.75" customHeight="1">
      <c r="A78" s="56"/>
      <c r="B78" s="56"/>
      <c r="C78" s="62"/>
      <c r="D78" s="8" t="s">
        <v>11</v>
      </c>
      <c r="E78" s="16">
        <v>0</v>
      </c>
      <c r="F78" s="16">
        <v>0</v>
      </c>
      <c r="G78" s="22">
        <v>0</v>
      </c>
      <c r="H78" s="16">
        <v>0</v>
      </c>
      <c r="I78" s="14">
        <f t="shared" si="0"/>
        <v>0</v>
      </c>
      <c r="J78" s="16">
        <v>0</v>
      </c>
      <c r="K78" s="16" t="s">
        <v>65</v>
      </c>
      <c r="L78" s="16">
        <v>0</v>
      </c>
      <c r="M78" s="22">
        <f t="shared" si="1"/>
        <v>0</v>
      </c>
    </row>
    <row r="79" spans="1:13" ht="15.75">
      <c r="A79" s="56"/>
      <c r="B79" s="56"/>
      <c r="C79" s="62"/>
      <c r="D79" s="8" t="s">
        <v>12</v>
      </c>
      <c r="E79" s="16">
        <v>0</v>
      </c>
      <c r="F79" s="16">
        <v>0</v>
      </c>
      <c r="G79" s="22">
        <v>0</v>
      </c>
      <c r="H79" s="16">
        <v>0</v>
      </c>
      <c r="I79" s="14">
        <f t="shared" si="0"/>
        <v>0</v>
      </c>
      <c r="J79" s="16">
        <v>0</v>
      </c>
      <c r="K79" s="16" t="s">
        <v>65</v>
      </c>
      <c r="L79" s="16">
        <v>0</v>
      </c>
      <c r="M79" s="22">
        <f t="shared" si="1"/>
        <v>0</v>
      </c>
    </row>
    <row r="80" spans="1:13" ht="15.75">
      <c r="A80" s="56" t="s">
        <v>48</v>
      </c>
      <c r="B80" s="56" t="s">
        <v>17</v>
      </c>
      <c r="C80" s="62" t="s">
        <v>32</v>
      </c>
      <c r="D80" s="10" t="s">
        <v>33</v>
      </c>
      <c r="E80" s="17">
        <f>E81+E82+E83+E84</f>
        <v>0</v>
      </c>
      <c r="F80" s="17">
        <f>F81+F82+F83+F84</f>
        <v>0</v>
      </c>
      <c r="G80" s="21">
        <f>G81+G82+G83+G84</f>
        <v>0</v>
      </c>
      <c r="H80" s="17">
        <f>H81+H82+H83+H84</f>
        <v>0</v>
      </c>
      <c r="I80" s="14">
        <f t="shared" si="0"/>
        <v>0</v>
      </c>
      <c r="J80" s="17">
        <f>J81+J82+J83+J84</f>
        <v>0</v>
      </c>
      <c r="K80" s="17" t="s">
        <v>65</v>
      </c>
      <c r="L80" s="17">
        <f>L81+L82+L83+L84</f>
        <v>0</v>
      </c>
      <c r="M80" s="21">
        <f t="shared" si="1"/>
        <v>0</v>
      </c>
    </row>
    <row r="81" spans="1:13" ht="18.75" customHeight="1">
      <c r="A81" s="56"/>
      <c r="B81" s="56"/>
      <c r="C81" s="62"/>
      <c r="D81" s="8" t="s">
        <v>9</v>
      </c>
      <c r="E81" s="16">
        <v>0</v>
      </c>
      <c r="F81" s="16">
        <v>0</v>
      </c>
      <c r="G81" s="22">
        <v>0</v>
      </c>
      <c r="H81" s="16">
        <v>0</v>
      </c>
      <c r="I81" s="14">
        <f t="shared" si="0"/>
        <v>0</v>
      </c>
      <c r="J81" s="16">
        <v>0</v>
      </c>
      <c r="K81" s="16" t="s">
        <v>65</v>
      </c>
      <c r="L81" s="16">
        <v>0</v>
      </c>
      <c r="M81" s="22">
        <f t="shared" si="1"/>
        <v>0</v>
      </c>
    </row>
    <row r="82" spans="1:13" ht="19.5" customHeight="1">
      <c r="A82" s="56"/>
      <c r="B82" s="56"/>
      <c r="C82" s="62"/>
      <c r="D82" s="8" t="s">
        <v>10</v>
      </c>
      <c r="E82" s="16">
        <v>0</v>
      </c>
      <c r="F82" s="16">
        <v>0</v>
      </c>
      <c r="G82" s="22">
        <v>0</v>
      </c>
      <c r="H82" s="16">
        <v>0</v>
      </c>
      <c r="I82" s="14">
        <f t="shared" si="0"/>
        <v>0</v>
      </c>
      <c r="J82" s="16">
        <v>0</v>
      </c>
      <c r="K82" s="16" t="s">
        <v>65</v>
      </c>
      <c r="L82" s="16">
        <v>0</v>
      </c>
      <c r="M82" s="22">
        <f t="shared" si="1"/>
        <v>0</v>
      </c>
    </row>
    <row r="83" spans="1:13" ht="16.5" customHeight="1">
      <c r="A83" s="56"/>
      <c r="B83" s="56"/>
      <c r="C83" s="62"/>
      <c r="D83" s="8" t="s">
        <v>11</v>
      </c>
      <c r="E83" s="16">
        <v>0</v>
      </c>
      <c r="F83" s="16">
        <v>0</v>
      </c>
      <c r="G83" s="22">
        <v>0</v>
      </c>
      <c r="H83" s="16">
        <v>0</v>
      </c>
      <c r="I83" s="14">
        <f t="shared" si="0"/>
        <v>0</v>
      </c>
      <c r="J83" s="16">
        <v>0</v>
      </c>
      <c r="K83" s="16" t="s">
        <v>65</v>
      </c>
      <c r="L83" s="16">
        <v>0</v>
      </c>
      <c r="M83" s="22">
        <f t="shared" si="1"/>
        <v>0</v>
      </c>
    </row>
    <row r="84" spans="1:13" ht="15.75">
      <c r="A84" s="56"/>
      <c r="B84" s="56"/>
      <c r="C84" s="62"/>
      <c r="D84" s="8" t="s">
        <v>12</v>
      </c>
      <c r="E84" s="16">
        <v>0</v>
      </c>
      <c r="F84" s="16">
        <v>0</v>
      </c>
      <c r="G84" s="22">
        <v>0</v>
      </c>
      <c r="H84" s="16">
        <v>0</v>
      </c>
      <c r="I84" s="14">
        <f t="shared" si="0"/>
        <v>0</v>
      </c>
      <c r="J84" s="16">
        <v>0</v>
      </c>
      <c r="K84" s="16" t="s">
        <v>65</v>
      </c>
      <c r="L84" s="16">
        <v>0</v>
      </c>
      <c r="M84" s="22">
        <f t="shared" si="1"/>
        <v>0</v>
      </c>
    </row>
    <row r="85" spans="1:13" ht="15.75">
      <c r="A85" s="56" t="s">
        <v>49</v>
      </c>
      <c r="B85" s="56" t="s">
        <v>17</v>
      </c>
      <c r="C85" s="62" t="s">
        <v>25</v>
      </c>
      <c r="D85" s="10" t="s">
        <v>33</v>
      </c>
      <c r="E85" s="17">
        <f>E86+E87+E88+E89</f>
        <v>0</v>
      </c>
      <c r="F85" s="17">
        <f>F86+F87+F88+F89</f>
        <v>0</v>
      </c>
      <c r="G85" s="21">
        <f>G86+G87+G88+G89</f>
        <v>0</v>
      </c>
      <c r="H85" s="17">
        <f>H86+H87+H88+H89</f>
        <v>0</v>
      </c>
      <c r="I85" s="14">
        <f>SUM(E85:H85)</f>
        <v>0</v>
      </c>
      <c r="J85" s="17">
        <f>J86+J87+J88+J89</f>
        <v>0</v>
      </c>
      <c r="K85" s="17" t="s">
        <v>65</v>
      </c>
      <c r="L85" s="17">
        <f>L86+L87+L88+L89</f>
        <v>0</v>
      </c>
      <c r="M85" s="21">
        <f>E85+F85+G85+H85+J85+L85</f>
        <v>0</v>
      </c>
    </row>
    <row r="86" spans="1:13" ht="15.75">
      <c r="A86" s="56"/>
      <c r="B86" s="56"/>
      <c r="C86" s="62"/>
      <c r="D86" s="8" t="s">
        <v>9</v>
      </c>
      <c r="E86" s="16">
        <v>0</v>
      </c>
      <c r="F86" s="16">
        <v>0</v>
      </c>
      <c r="G86" s="22">
        <v>0</v>
      </c>
      <c r="H86" s="16">
        <v>0</v>
      </c>
      <c r="I86" s="14">
        <f>SUM(E86:H86)</f>
        <v>0</v>
      </c>
      <c r="J86" s="16">
        <v>0</v>
      </c>
      <c r="K86" s="16" t="s">
        <v>65</v>
      </c>
      <c r="L86" s="16">
        <v>0</v>
      </c>
      <c r="M86" s="22">
        <f>E86+F86+G86+H86+J86+L86</f>
        <v>0</v>
      </c>
    </row>
    <row r="87" spans="1:13" ht="15.75">
      <c r="A87" s="56"/>
      <c r="B87" s="56"/>
      <c r="C87" s="62"/>
      <c r="D87" s="8" t="s">
        <v>10</v>
      </c>
      <c r="E87" s="16">
        <v>0</v>
      </c>
      <c r="F87" s="16">
        <v>0</v>
      </c>
      <c r="G87" s="22">
        <v>0</v>
      </c>
      <c r="H87" s="16">
        <v>0</v>
      </c>
      <c r="I87" s="14">
        <f>SUM(E87:H87)</f>
        <v>0</v>
      </c>
      <c r="J87" s="16">
        <v>0</v>
      </c>
      <c r="K87" s="16" t="s">
        <v>65</v>
      </c>
      <c r="L87" s="16">
        <v>0</v>
      </c>
      <c r="M87" s="22">
        <f>E87+F87+G87+H87+J87+L87</f>
        <v>0</v>
      </c>
    </row>
    <row r="88" spans="1:13" ht="31.5">
      <c r="A88" s="56"/>
      <c r="B88" s="56"/>
      <c r="C88" s="62"/>
      <c r="D88" s="8" t="s">
        <v>11</v>
      </c>
      <c r="E88" s="16">
        <v>0</v>
      </c>
      <c r="F88" s="16">
        <v>0</v>
      </c>
      <c r="G88" s="22">
        <v>0</v>
      </c>
      <c r="H88" s="16">
        <v>0</v>
      </c>
      <c r="I88" s="14">
        <f>SUM(E88:H88)</f>
        <v>0</v>
      </c>
      <c r="J88" s="16">
        <v>0</v>
      </c>
      <c r="K88" s="16" t="s">
        <v>65</v>
      </c>
      <c r="L88" s="16">
        <v>0</v>
      </c>
      <c r="M88" s="22">
        <f>E88+F88+G88+H88+J88+L88</f>
        <v>0</v>
      </c>
    </row>
    <row r="89" spans="1:13" ht="54" customHeight="1">
      <c r="A89" s="56"/>
      <c r="B89" s="56"/>
      <c r="C89" s="62"/>
      <c r="D89" s="8" t="s">
        <v>12</v>
      </c>
      <c r="E89" s="16">
        <v>0</v>
      </c>
      <c r="F89" s="16">
        <v>0</v>
      </c>
      <c r="G89" s="22">
        <v>0</v>
      </c>
      <c r="H89" s="16">
        <v>0</v>
      </c>
      <c r="I89" s="14">
        <f>SUM(E89:H89)</f>
        <v>0</v>
      </c>
      <c r="J89" s="16">
        <v>0</v>
      </c>
      <c r="K89" s="16" t="s">
        <v>65</v>
      </c>
      <c r="L89" s="16">
        <v>0</v>
      </c>
      <c r="M89" s="22">
        <f>E89+F89+G89+H89+J89+L89</f>
        <v>0</v>
      </c>
    </row>
    <row r="90" spans="1:13" ht="15.75">
      <c r="A90" s="56" t="s">
        <v>70</v>
      </c>
      <c r="B90" s="56" t="s">
        <v>34</v>
      </c>
      <c r="C90" s="62" t="s">
        <v>71</v>
      </c>
      <c r="D90" s="10" t="s">
        <v>33</v>
      </c>
      <c r="E90" s="17">
        <f>E91+E92+E93+E94</f>
        <v>0</v>
      </c>
      <c r="F90" s="17">
        <f>F91+F92+F93+F94</f>
        <v>0</v>
      </c>
      <c r="G90" s="21">
        <f>G91+G92+G93+G94</f>
        <v>0</v>
      </c>
      <c r="H90" s="17">
        <f>H91+H92+H93+H94</f>
        <v>0</v>
      </c>
      <c r="I90" s="14">
        <f t="shared" si="0"/>
        <v>0</v>
      </c>
      <c r="J90" s="17">
        <f>J91+J92+J93+J94</f>
        <v>0</v>
      </c>
      <c r="K90" s="17" t="s">
        <v>65</v>
      </c>
      <c r="L90" s="17">
        <f>L91+L92+L93+L94</f>
        <v>0</v>
      </c>
      <c r="M90" s="21">
        <f t="shared" si="1"/>
        <v>0</v>
      </c>
    </row>
    <row r="91" spans="1:13" ht="15.75" customHeight="1">
      <c r="A91" s="56"/>
      <c r="B91" s="56"/>
      <c r="C91" s="62"/>
      <c r="D91" s="8" t="s">
        <v>9</v>
      </c>
      <c r="E91" s="16">
        <v>0</v>
      </c>
      <c r="F91" s="16">
        <v>0</v>
      </c>
      <c r="G91" s="22">
        <v>0</v>
      </c>
      <c r="H91" s="16">
        <v>0</v>
      </c>
      <c r="I91" s="14">
        <f t="shared" si="0"/>
        <v>0</v>
      </c>
      <c r="J91" s="16">
        <v>0</v>
      </c>
      <c r="K91" s="16" t="s">
        <v>65</v>
      </c>
      <c r="L91" s="16">
        <v>0</v>
      </c>
      <c r="M91" s="22">
        <f t="shared" si="1"/>
        <v>0</v>
      </c>
    </row>
    <row r="92" spans="1:13" ht="22.5" customHeight="1">
      <c r="A92" s="56"/>
      <c r="B92" s="56"/>
      <c r="C92" s="62"/>
      <c r="D92" s="8" t="s">
        <v>10</v>
      </c>
      <c r="E92" s="16">
        <v>0</v>
      </c>
      <c r="F92" s="16">
        <v>0</v>
      </c>
      <c r="G92" s="22">
        <v>0</v>
      </c>
      <c r="H92" s="16">
        <v>0</v>
      </c>
      <c r="I92" s="14">
        <f t="shared" si="0"/>
        <v>0</v>
      </c>
      <c r="J92" s="16">
        <v>0</v>
      </c>
      <c r="K92" s="16" t="s">
        <v>65</v>
      </c>
      <c r="L92" s="16">
        <v>0</v>
      </c>
      <c r="M92" s="22">
        <f t="shared" si="1"/>
        <v>0</v>
      </c>
    </row>
    <row r="93" spans="1:13" ht="36.75" customHeight="1">
      <c r="A93" s="56"/>
      <c r="B93" s="56"/>
      <c r="C93" s="62"/>
      <c r="D93" s="8" t="s">
        <v>11</v>
      </c>
      <c r="E93" s="16">
        <v>0</v>
      </c>
      <c r="F93" s="16">
        <v>0</v>
      </c>
      <c r="G93" s="22">
        <v>0</v>
      </c>
      <c r="H93" s="16">
        <v>0</v>
      </c>
      <c r="I93" s="14">
        <f t="shared" si="0"/>
        <v>0</v>
      </c>
      <c r="J93" s="16">
        <v>0</v>
      </c>
      <c r="K93" s="16" t="s">
        <v>65</v>
      </c>
      <c r="L93" s="16">
        <v>0</v>
      </c>
      <c r="M93" s="22">
        <f t="shared" si="1"/>
        <v>0</v>
      </c>
    </row>
    <row r="94" spans="1:13" ht="30" customHeight="1">
      <c r="A94" s="56"/>
      <c r="B94" s="56"/>
      <c r="C94" s="62"/>
      <c r="D94" s="8" t="s">
        <v>12</v>
      </c>
      <c r="E94" s="16">
        <v>0</v>
      </c>
      <c r="F94" s="16">
        <v>0</v>
      </c>
      <c r="G94" s="22">
        <v>0</v>
      </c>
      <c r="H94" s="16">
        <v>0</v>
      </c>
      <c r="I94" s="14">
        <f t="shared" si="0"/>
        <v>0</v>
      </c>
      <c r="J94" s="16">
        <v>0</v>
      </c>
      <c r="K94" s="16" t="s">
        <v>65</v>
      </c>
      <c r="L94" s="16">
        <v>0</v>
      </c>
      <c r="M94" s="22">
        <f t="shared" si="1"/>
        <v>0</v>
      </c>
    </row>
    <row r="95" spans="1:13" ht="15.75">
      <c r="A95" s="56" t="s">
        <v>50</v>
      </c>
      <c r="B95" s="66" t="s">
        <v>14</v>
      </c>
      <c r="C95" s="62" t="s">
        <v>64</v>
      </c>
      <c r="D95" s="10" t="s">
        <v>33</v>
      </c>
      <c r="E95" s="17">
        <f>E96+E97+E98+E99</f>
        <v>0</v>
      </c>
      <c r="F95" s="17">
        <f>F96+F97+F98+F99</f>
        <v>19198.04</v>
      </c>
      <c r="G95" s="21">
        <f>G96+G97+G98+G99</f>
        <v>20551.286</v>
      </c>
      <c r="H95" s="41">
        <v>17630.537</v>
      </c>
      <c r="I95" s="14">
        <f aca="true" t="shared" si="2" ref="I95:I149">SUM(E95:H95)</f>
        <v>57379.863</v>
      </c>
      <c r="J95" s="44">
        <v>18350.698</v>
      </c>
      <c r="K95" s="17">
        <v>18475.75</v>
      </c>
      <c r="L95" s="17">
        <v>18625.75</v>
      </c>
      <c r="M95" s="21">
        <f>E95+F95+G95+H95+J95+L95+K95</f>
        <v>112832.061</v>
      </c>
    </row>
    <row r="96" spans="1:13" ht="18" customHeight="1">
      <c r="A96" s="56"/>
      <c r="B96" s="66"/>
      <c r="C96" s="62"/>
      <c r="D96" s="8" t="s">
        <v>9</v>
      </c>
      <c r="E96" s="16">
        <v>0</v>
      </c>
      <c r="F96" s="16">
        <f>F106+F121+F111</f>
        <v>10508.04</v>
      </c>
      <c r="G96" s="22">
        <f>G106+G121+G111</f>
        <v>11784.286</v>
      </c>
      <c r="H96" s="42">
        <v>9114.537</v>
      </c>
      <c r="I96" s="14">
        <f t="shared" si="2"/>
        <v>31406.863</v>
      </c>
      <c r="J96" s="45">
        <v>10065.186</v>
      </c>
      <c r="K96" s="33">
        <v>9979.386</v>
      </c>
      <c r="L96" s="33">
        <v>10129.386</v>
      </c>
      <c r="M96" s="22">
        <f>E96+F96+G96+H96+J96+L96+K96</f>
        <v>61580.820999999996</v>
      </c>
    </row>
    <row r="97" spans="1:13" ht="15.75" customHeight="1">
      <c r="A97" s="56"/>
      <c r="B97" s="66"/>
      <c r="C97" s="62"/>
      <c r="D97" s="8" t="s">
        <v>10</v>
      </c>
      <c r="E97" s="16">
        <v>0</v>
      </c>
      <c r="F97" s="16">
        <f>F122</f>
        <v>8690</v>
      </c>
      <c r="G97" s="22">
        <f>G122</f>
        <v>8767</v>
      </c>
      <c r="H97" s="16">
        <f>H122</f>
        <v>8516</v>
      </c>
      <c r="I97" s="14">
        <f t="shared" si="2"/>
        <v>25973</v>
      </c>
      <c r="J97" s="45">
        <v>8285.512</v>
      </c>
      <c r="K97" s="33">
        <v>8496.364</v>
      </c>
      <c r="L97" s="33">
        <v>8496.364</v>
      </c>
      <c r="M97" s="22">
        <f>E97+F97+G97+H97+J97+L97+K97</f>
        <v>51251.240000000005</v>
      </c>
    </row>
    <row r="98" spans="1:13" ht="16.5" customHeight="1">
      <c r="A98" s="56"/>
      <c r="B98" s="66"/>
      <c r="C98" s="62"/>
      <c r="D98" s="8" t="s">
        <v>11</v>
      </c>
      <c r="E98" s="16">
        <v>0</v>
      </c>
      <c r="F98" s="16">
        <v>0</v>
      </c>
      <c r="G98" s="22">
        <v>0</v>
      </c>
      <c r="H98" s="16">
        <v>0</v>
      </c>
      <c r="I98" s="14">
        <f t="shared" si="2"/>
        <v>0</v>
      </c>
      <c r="J98" s="16">
        <v>0</v>
      </c>
      <c r="K98" s="16" t="s">
        <v>65</v>
      </c>
      <c r="L98" s="16">
        <v>0</v>
      </c>
      <c r="M98" s="22">
        <f>E98+F98+G98+H98+J98+L98</f>
        <v>0</v>
      </c>
    </row>
    <row r="99" spans="1:13" ht="15.75">
      <c r="A99" s="56"/>
      <c r="B99" s="66"/>
      <c r="C99" s="62"/>
      <c r="D99" s="8" t="s">
        <v>12</v>
      </c>
      <c r="E99" s="16">
        <v>0</v>
      </c>
      <c r="F99" s="16">
        <v>0</v>
      </c>
      <c r="G99" s="22">
        <v>0</v>
      </c>
      <c r="H99" s="16">
        <v>0</v>
      </c>
      <c r="I99" s="14">
        <f t="shared" si="2"/>
        <v>0</v>
      </c>
      <c r="J99" s="16">
        <v>0</v>
      </c>
      <c r="K99" s="16" t="s">
        <v>65</v>
      </c>
      <c r="L99" s="16">
        <v>0</v>
      </c>
      <c r="M99" s="22">
        <f>E99+F99+G99+H99+J99+L99</f>
        <v>0</v>
      </c>
    </row>
    <row r="100" spans="1:13" ht="15.75">
      <c r="A100" s="63" t="s">
        <v>51</v>
      </c>
      <c r="B100" s="71" t="s">
        <v>34</v>
      </c>
      <c r="C100" s="68" t="s">
        <v>35</v>
      </c>
      <c r="D100" s="10" t="s">
        <v>33</v>
      </c>
      <c r="E100" s="17">
        <f>E101+E102+E103+E104</f>
        <v>0</v>
      </c>
      <c r="F100" s="17">
        <f>F101+F102+F103+F104</f>
        <v>3747.04</v>
      </c>
      <c r="G100" s="21">
        <f>G101+G102+G103+G104</f>
        <v>5415.286</v>
      </c>
      <c r="H100" s="21">
        <v>5615.537</v>
      </c>
      <c r="I100" s="14">
        <f t="shared" si="2"/>
        <v>14777.863000000001</v>
      </c>
      <c r="J100" s="17">
        <v>5470</v>
      </c>
      <c r="K100" s="17">
        <v>5450</v>
      </c>
      <c r="L100" s="17">
        <v>5600</v>
      </c>
      <c r="M100" s="21">
        <f>E100+F100+G100+H100+J100+L100+K100</f>
        <v>31297.863</v>
      </c>
    </row>
    <row r="101" spans="1:13" ht="15.75">
      <c r="A101" s="64"/>
      <c r="B101" s="72"/>
      <c r="C101" s="69"/>
      <c r="D101" s="8" t="s">
        <v>9</v>
      </c>
      <c r="E101" s="16">
        <v>0</v>
      </c>
      <c r="F101" s="16">
        <f>F106+F111</f>
        <v>3747.04</v>
      </c>
      <c r="G101" s="22">
        <f>G106+G111</f>
        <v>5415.286</v>
      </c>
      <c r="H101" s="22">
        <v>5615.537</v>
      </c>
      <c r="I101" s="14">
        <f t="shared" si="2"/>
        <v>14777.863000000001</v>
      </c>
      <c r="J101" s="17">
        <v>5470</v>
      </c>
      <c r="K101" s="16">
        <v>5450</v>
      </c>
      <c r="L101" s="16">
        <v>5600</v>
      </c>
      <c r="M101" s="22">
        <f>E101+F101+G101+H101+J101+L101+K101</f>
        <v>31297.863</v>
      </c>
    </row>
    <row r="102" spans="1:13" ht="15.75">
      <c r="A102" s="64"/>
      <c r="B102" s="72"/>
      <c r="C102" s="69"/>
      <c r="D102" s="8" t="s">
        <v>10</v>
      </c>
      <c r="E102" s="16">
        <v>0</v>
      </c>
      <c r="F102" s="16">
        <v>0</v>
      </c>
      <c r="G102" s="22">
        <v>0</v>
      </c>
      <c r="H102" s="16">
        <v>0</v>
      </c>
      <c r="I102" s="14">
        <f t="shared" si="2"/>
        <v>0</v>
      </c>
      <c r="J102" s="16">
        <v>0</v>
      </c>
      <c r="K102" s="16" t="s">
        <v>65</v>
      </c>
      <c r="L102" s="16">
        <v>0</v>
      </c>
      <c r="M102" s="22">
        <f>E102+F102+G102+H102+J102+L102</f>
        <v>0</v>
      </c>
    </row>
    <row r="103" spans="1:13" ht="20.25" customHeight="1">
      <c r="A103" s="64"/>
      <c r="B103" s="72"/>
      <c r="C103" s="69"/>
      <c r="D103" s="8" t="s">
        <v>11</v>
      </c>
      <c r="E103" s="16">
        <v>0</v>
      </c>
      <c r="F103" s="16">
        <v>0</v>
      </c>
      <c r="G103" s="22">
        <v>0</v>
      </c>
      <c r="H103" s="16">
        <v>0</v>
      </c>
      <c r="I103" s="14">
        <f t="shared" si="2"/>
        <v>0</v>
      </c>
      <c r="J103" s="16">
        <v>0</v>
      </c>
      <c r="K103" s="16" t="s">
        <v>65</v>
      </c>
      <c r="L103" s="16">
        <v>0</v>
      </c>
      <c r="M103" s="22">
        <f>E103+F103+G103+H103+J103+L103</f>
        <v>0</v>
      </c>
    </row>
    <row r="104" spans="1:13" ht="15.75">
      <c r="A104" s="65"/>
      <c r="B104" s="73"/>
      <c r="C104" s="70"/>
      <c r="D104" s="8" t="s">
        <v>12</v>
      </c>
      <c r="E104" s="16">
        <v>0</v>
      </c>
      <c r="F104" s="16">
        <v>0</v>
      </c>
      <c r="G104" s="22">
        <v>0</v>
      </c>
      <c r="H104" s="16">
        <v>0</v>
      </c>
      <c r="I104" s="14">
        <f t="shared" si="2"/>
        <v>0</v>
      </c>
      <c r="J104" s="16">
        <v>0</v>
      </c>
      <c r="K104" s="16" t="s">
        <v>65</v>
      </c>
      <c r="L104" s="16">
        <v>0</v>
      </c>
      <c r="M104" s="22">
        <f>E104+F104+G104+H104+J104+L104</f>
        <v>0</v>
      </c>
    </row>
    <row r="105" spans="1:13" ht="15.75">
      <c r="A105" s="56" t="s">
        <v>52</v>
      </c>
      <c r="B105" s="63" t="s">
        <v>17</v>
      </c>
      <c r="C105" s="62" t="s">
        <v>26</v>
      </c>
      <c r="D105" s="10" t="s">
        <v>33</v>
      </c>
      <c r="E105" s="17">
        <f>E106+E107+E108+E109</f>
        <v>0</v>
      </c>
      <c r="F105" s="17">
        <f>F106+F107+F108+F109</f>
        <v>3450</v>
      </c>
      <c r="G105" s="21">
        <f>G106+G107+G108+G109</f>
        <v>4755.754</v>
      </c>
      <c r="H105" s="21">
        <v>4935.177</v>
      </c>
      <c r="I105" s="14">
        <f t="shared" si="2"/>
        <v>13140.931</v>
      </c>
      <c r="J105" s="21">
        <v>4720</v>
      </c>
      <c r="K105" s="17">
        <v>4725</v>
      </c>
      <c r="L105" s="17">
        <v>4850</v>
      </c>
      <c r="M105" s="21">
        <f>E105+F105+G105+H105+J105+L105+K105</f>
        <v>27435.931</v>
      </c>
    </row>
    <row r="106" spans="1:13" ht="26.25" customHeight="1">
      <c r="A106" s="56"/>
      <c r="B106" s="64"/>
      <c r="C106" s="62"/>
      <c r="D106" s="8" t="s">
        <v>9</v>
      </c>
      <c r="E106" s="16">
        <v>0</v>
      </c>
      <c r="F106" s="16">
        <v>3450</v>
      </c>
      <c r="G106" s="22">
        <v>4755.754</v>
      </c>
      <c r="H106" s="22">
        <v>4935.177</v>
      </c>
      <c r="I106" s="14">
        <f t="shared" si="2"/>
        <v>13140.931</v>
      </c>
      <c r="J106" s="21">
        <v>4720</v>
      </c>
      <c r="K106" s="16">
        <v>4725</v>
      </c>
      <c r="L106" s="16">
        <v>4850</v>
      </c>
      <c r="M106" s="22">
        <f>E106+F106+G106+H106+J106+L106+K106</f>
        <v>27435.931</v>
      </c>
    </row>
    <row r="107" spans="1:13" ht="45.75" customHeight="1">
      <c r="A107" s="56"/>
      <c r="B107" s="64"/>
      <c r="C107" s="62"/>
      <c r="D107" s="8" t="s">
        <v>10</v>
      </c>
      <c r="E107" s="16">
        <v>0</v>
      </c>
      <c r="F107" s="16">
        <v>0</v>
      </c>
      <c r="G107" s="22">
        <v>0</v>
      </c>
      <c r="H107" s="16">
        <v>0</v>
      </c>
      <c r="I107" s="14">
        <f t="shared" si="2"/>
        <v>0</v>
      </c>
      <c r="J107" s="16">
        <v>0</v>
      </c>
      <c r="K107" s="16" t="s">
        <v>65</v>
      </c>
      <c r="L107" s="16">
        <v>0</v>
      </c>
      <c r="M107" s="22">
        <f>E107+F107+G107+H107+J107+L107</f>
        <v>0</v>
      </c>
    </row>
    <row r="108" spans="1:13" ht="42" customHeight="1">
      <c r="A108" s="56"/>
      <c r="B108" s="64"/>
      <c r="C108" s="62"/>
      <c r="D108" s="8" t="s">
        <v>11</v>
      </c>
      <c r="E108" s="16">
        <v>0</v>
      </c>
      <c r="F108" s="16">
        <v>0</v>
      </c>
      <c r="G108" s="22">
        <v>0</v>
      </c>
      <c r="H108" s="16">
        <v>0</v>
      </c>
      <c r="I108" s="14">
        <f t="shared" si="2"/>
        <v>0</v>
      </c>
      <c r="J108" s="16">
        <v>0</v>
      </c>
      <c r="K108" s="16" t="s">
        <v>65</v>
      </c>
      <c r="L108" s="16">
        <v>0</v>
      </c>
      <c r="M108" s="22">
        <f>E108+F108+G108+H108+J108+L108</f>
        <v>0</v>
      </c>
    </row>
    <row r="109" spans="1:13" ht="52.5" customHeight="1">
      <c r="A109" s="56"/>
      <c r="B109" s="65"/>
      <c r="C109" s="62"/>
      <c r="D109" s="8" t="s">
        <v>12</v>
      </c>
      <c r="E109" s="16">
        <v>0</v>
      </c>
      <c r="F109" s="16">
        <v>0</v>
      </c>
      <c r="G109" s="22">
        <v>0</v>
      </c>
      <c r="H109" s="16">
        <v>0</v>
      </c>
      <c r="I109" s="14">
        <f t="shared" si="2"/>
        <v>0</v>
      </c>
      <c r="J109" s="16">
        <v>0</v>
      </c>
      <c r="K109" s="16" t="s">
        <v>65</v>
      </c>
      <c r="L109" s="16">
        <v>0</v>
      </c>
      <c r="M109" s="22">
        <f>E109+F109+G109+H109+J109+L109</f>
        <v>0</v>
      </c>
    </row>
    <row r="110" spans="1:13" ht="21" customHeight="1">
      <c r="A110" s="56" t="s">
        <v>53</v>
      </c>
      <c r="B110" s="63" t="s">
        <v>17</v>
      </c>
      <c r="C110" s="62" t="s">
        <v>28</v>
      </c>
      <c r="D110" s="10" t="s">
        <v>33</v>
      </c>
      <c r="E110" s="17">
        <f>E111+E112+E113+E114</f>
        <v>0</v>
      </c>
      <c r="F110" s="17">
        <f>F111+F112+F113+F114</f>
        <v>297.04</v>
      </c>
      <c r="G110" s="21">
        <f>G111+G112+G113+G114</f>
        <v>659.532</v>
      </c>
      <c r="H110" s="17">
        <v>680.36</v>
      </c>
      <c r="I110" s="14">
        <f t="shared" si="2"/>
        <v>1636.9320000000002</v>
      </c>
      <c r="J110" s="17">
        <v>750</v>
      </c>
      <c r="K110" s="17">
        <v>725</v>
      </c>
      <c r="L110" s="17">
        <v>750</v>
      </c>
      <c r="M110" s="21">
        <f>E110+F110+G110+H110+J110+L110+K110</f>
        <v>3861.9320000000002</v>
      </c>
    </row>
    <row r="111" spans="1:13" ht="18.75" customHeight="1">
      <c r="A111" s="56"/>
      <c r="B111" s="64"/>
      <c r="C111" s="62"/>
      <c r="D111" s="8" t="s">
        <v>9</v>
      </c>
      <c r="E111" s="16">
        <v>0</v>
      </c>
      <c r="F111" s="16">
        <f>280+17.04</f>
        <v>297.04</v>
      </c>
      <c r="G111" s="22">
        <v>659.532</v>
      </c>
      <c r="H111" s="16">
        <v>680.36</v>
      </c>
      <c r="I111" s="14">
        <f t="shared" si="2"/>
        <v>1636.9320000000002</v>
      </c>
      <c r="J111" s="16">
        <v>750</v>
      </c>
      <c r="K111" s="16">
        <v>725</v>
      </c>
      <c r="L111" s="16">
        <v>750</v>
      </c>
      <c r="M111" s="22">
        <f>E111+F111+G111+H111+J111+L111+K111</f>
        <v>3861.9320000000002</v>
      </c>
    </row>
    <row r="112" spans="1:13" ht="18" customHeight="1">
      <c r="A112" s="56"/>
      <c r="B112" s="64"/>
      <c r="C112" s="62"/>
      <c r="D112" s="8" t="s">
        <v>10</v>
      </c>
      <c r="E112" s="16">
        <v>0</v>
      </c>
      <c r="F112" s="16">
        <v>0</v>
      </c>
      <c r="G112" s="22">
        <v>0</v>
      </c>
      <c r="H112" s="16">
        <v>0</v>
      </c>
      <c r="I112" s="14">
        <f t="shared" si="2"/>
        <v>0</v>
      </c>
      <c r="J112" s="16">
        <v>0</v>
      </c>
      <c r="K112" s="16" t="s">
        <v>65</v>
      </c>
      <c r="L112" s="16">
        <v>0</v>
      </c>
      <c r="M112" s="22">
        <f>E112+F112+G112+H112+J112+L112</f>
        <v>0</v>
      </c>
    </row>
    <row r="113" spans="1:13" ht="17.25" customHeight="1">
      <c r="A113" s="56"/>
      <c r="B113" s="64"/>
      <c r="C113" s="62"/>
      <c r="D113" s="8" t="s">
        <v>11</v>
      </c>
      <c r="E113" s="16">
        <v>0</v>
      </c>
      <c r="F113" s="16">
        <v>0</v>
      </c>
      <c r="G113" s="22">
        <v>0</v>
      </c>
      <c r="H113" s="16">
        <v>0</v>
      </c>
      <c r="I113" s="14">
        <f t="shared" si="2"/>
        <v>0</v>
      </c>
      <c r="J113" s="16">
        <v>0</v>
      </c>
      <c r="K113" s="16" t="s">
        <v>65</v>
      </c>
      <c r="L113" s="16">
        <v>0</v>
      </c>
      <c r="M113" s="22">
        <f>E113+F113+G113+H113+J113+L113</f>
        <v>0</v>
      </c>
    </row>
    <row r="114" spans="1:13" ht="18" customHeight="1">
      <c r="A114" s="56"/>
      <c r="B114" s="65"/>
      <c r="C114" s="62"/>
      <c r="D114" s="8" t="s">
        <v>12</v>
      </c>
      <c r="E114" s="16">
        <v>0</v>
      </c>
      <c r="F114" s="16">
        <v>0</v>
      </c>
      <c r="G114" s="22">
        <v>0</v>
      </c>
      <c r="H114" s="16">
        <v>0</v>
      </c>
      <c r="I114" s="14">
        <f t="shared" si="2"/>
        <v>0</v>
      </c>
      <c r="J114" s="16">
        <v>0</v>
      </c>
      <c r="K114" s="16" t="s">
        <v>65</v>
      </c>
      <c r="L114" s="16">
        <v>0</v>
      </c>
      <c r="M114" s="22">
        <f>E114+F114+G114+H114+J114+L114</f>
        <v>0</v>
      </c>
    </row>
    <row r="115" spans="1:13" ht="17.25" customHeight="1">
      <c r="A115" s="63" t="s">
        <v>54</v>
      </c>
      <c r="B115" s="71" t="s">
        <v>34</v>
      </c>
      <c r="C115" s="68" t="s">
        <v>59</v>
      </c>
      <c r="D115" s="10" t="s">
        <v>33</v>
      </c>
      <c r="E115" s="17">
        <f>E116+E117+E118+E119</f>
        <v>0</v>
      </c>
      <c r="F115" s="17">
        <f>F116+F117+F118+F119</f>
        <v>15451</v>
      </c>
      <c r="G115" s="21">
        <f>G116+G117+G118+G119</f>
        <v>15136</v>
      </c>
      <c r="H115" s="17">
        <f>H116+H117+H118+H119</f>
        <v>12015</v>
      </c>
      <c r="I115" s="14">
        <f t="shared" si="2"/>
        <v>42602</v>
      </c>
      <c r="J115" s="46">
        <v>12621.148</v>
      </c>
      <c r="K115" s="17">
        <v>12832</v>
      </c>
      <c r="L115" s="17">
        <v>12832</v>
      </c>
      <c r="M115" s="21">
        <f>E115+F115+G115+H115+J115+L115+K115</f>
        <v>80887.148</v>
      </c>
    </row>
    <row r="116" spans="1:13" ht="18" customHeight="1">
      <c r="A116" s="64"/>
      <c r="B116" s="72"/>
      <c r="C116" s="69"/>
      <c r="D116" s="8" t="s">
        <v>9</v>
      </c>
      <c r="E116" s="18">
        <v>0</v>
      </c>
      <c r="F116" s="18">
        <f>6411+350</f>
        <v>6761</v>
      </c>
      <c r="G116" s="23">
        <f>G121</f>
        <v>6369</v>
      </c>
      <c r="H116" s="18">
        <f>H121</f>
        <v>3499</v>
      </c>
      <c r="I116" s="14">
        <f t="shared" si="2"/>
        <v>16629</v>
      </c>
      <c r="J116" s="47">
        <v>4335.636</v>
      </c>
      <c r="K116" s="34">
        <v>4335.636</v>
      </c>
      <c r="L116" s="34">
        <v>4335.636</v>
      </c>
      <c r="M116" s="22">
        <f>E116+F116+G116+H116+J116+L116+K116</f>
        <v>29635.907999999996</v>
      </c>
    </row>
    <row r="117" spans="1:13" ht="17.25" customHeight="1">
      <c r="A117" s="64"/>
      <c r="B117" s="72"/>
      <c r="C117" s="69"/>
      <c r="D117" s="8" t="s">
        <v>10</v>
      </c>
      <c r="E117" s="18">
        <v>0</v>
      </c>
      <c r="F117" s="18">
        <v>8690</v>
      </c>
      <c r="G117" s="23">
        <f>G122</f>
        <v>8767</v>
      </c>
      <c r="H117" s="18">
        <f>H122</f>
        <v>8516</v>
      </c>
      <c r="I117" s="14">
        <f t="shared" si="2"/>
        <v>25973</v>
      </c>
      <c r="J117" s="47">
        <v>8285.512</v>
      </c>
      <c r="K117" s="34">
        <v>8496.364</v>
      </c>
      <c r="L117" s="34">
        <v>8496.364</v>
      </c>
      <c r="M117" s="22">
        <f>E117+F117+G117+H117+J117+L117+K117</f>
        <v>51251.240000000005</v>
      </c>
    </row>
    <row r="118" spans="1:13" ht="24.75" customHeight="1">
      <c r="A118" s="64"/>
      <c r="B118" s="72"/>
      <c r="C118" s="69"/>
      <c r="D118" s="8" t="s">
        <v>11</v>
      </c>
      <c r="E118" s="18">
        <v>0</v>
      </c>
      <c r="F118" s="18">
        <v>0</v>
      </c>
      <c r="G118" s="23">
        <v>0</v>
      </c>
      <c r="H118" s="18">
        <v>0</v>
      </c>
      <c r="I118" s="14">
        <f t="shared" si="2"/>
        <v>0</v>
      </c>
      <c r="J118" s="48">
        <v>0</v>
      </c>
      <c r="K118" s="18" t="s">
        <v>65</v>
      </c>
      <c r="L118" s="18">
        <v>0</v>
      </c>
      <c r="M118" s="22">
        <f>E118+F118+G118+H118+J118+L118</f>
        <v>0</v>
      </c>
    </row>
    <row r="119" spans="1:13" ht="15.75" customHeight="1">
      <c r="A119" s="65"/>
      <c r="B119" s="73"/>
      <c r="C119" s="70"/>
      <c r="D119" s="8" t="s">
        <v>12</v>
      </c>
      <c r="E119" s="18">
        <v>0</v>
      </c>
      <c r="F119" s="18">
        <v>0</v>
      </c>
      <c r="G119" s="23">
        <v>0</v>
      </c>
      <c r="H119" s="18">
        <v>0</v>
      </c>
      <c r="I119" s="14">
        <f t="shared" si="2"/>
        <v>0</v>
      </c>
      <c r="J119" s="48">
        <v>0</v>
      </c>
      <c r="K119" s="18" t="s">
        <v>65</v>
      </c>
      <c r="L119" s="18">
        <v>0</v>
      </c>
      <c r="M119" s="22">
        <f>E119+F119+G119+H119+J119+L119</f>
        <v>0</v>
      </c>
    </row>
    <row r="120" spans="1:13" ht="14.25" customHeight="1">
      <c r="A120" s="56" t="s">
        <v>55</v>
      </c>
      <c r="B120" s="56" t="s">
        <v>17</v>
      </c>
      <c r="C120" s="62" t="s">
        <v>27</v>
      </c>
      <c r="D120" s="10" t="s">
        <v>33</v>
      </c>
      <c r="E120" s="17">
        <f>E121+E122+E123+E124</f>
        <v>0</v>
      </c>
      <c r="F120" s="17">
        <f>F121+F122+F123+F124</f>
        <v>15451</v>
      </c>
      <c r="G120" s="21">
        <f>G121+G122+G123+G124</f>
        <v>15136</v>
      </c>
      <c r="H120" s="17">
        <f>H121+H122+H123+H124</f>
        <v>12015</v>
      </c>
      <c r="I120" s="14">
        <f t="shared" si="2"/>
        <v>42602</v>
      </c>
      <c r="J120" s="46">
        <v>12621.148</v>
      </c>
      <c r="K120" s="17">
        <v>12832</v>
      </c>
      <c r="L120" s="17">
        <v>12832</v>
      </c>
      <c r="M120" s="21">
        <f>E120+F120+G120+H120+J120+L120+K120</f>
        <v>80887.148</v>
      </c>
    </row>
    <row r="121" spans="1:13" ht="23.25" customHeight="1">
      <c r="A121" s="56"/>
      <c r="B121" s="56"/>
      <c r="C121" s="62"/>
      <c r="D121" s="8" t="s">
        <v>9</v>
      </c>
      <c r="E121" s="18">
        <v>0</v>
      </c>
      <c r="F121" s="18">
        <f>6411+350</f>
        <v>6761</v>
      </c>
      <c r="G121" s="23">
        <v>6369</v>
      </c>
      <c r="H121" s="18">
        <v>3499</v>
      </c>
      <c r="I121" s="14">
        <f t="shared" si="2"/>
        <v>16629</v>
      </c>
      <c r="J121" s="47">
        <v>4335.636</v>
      </c>
      <c r="K121" s="34">
        <v>4335.636</v>
      </c>
      <c r="L121" s="34">
        <v>4335.636</v>
      </c>
      <c r="M121" s="22">
        <f>E121+F121+G121+H121+J121+L121+K121</f>
        <v>29635.907999999996</v>
      </c>
    </row>
    <row r="122" spans="1:13" ht="24.75" customHeight="1">
      <c r="A122" s="56"/>
      <c r="B122" s="56"/>
      <c r="C122" s="62"/>
      <c r="D122" s="8" t="s">
        <v>10</v>
      </c>
      <c r="E122" s="18">
        <v>0</v>
      </c>
      <c r="F122" s="18">
        <v>8690</v>
      </c>
      <c r="G122" s="23">
        <v>8767</v>
      </c>
      <c r="H122" s="18">
        <v>8516</v>
      </c>
      <c r="I122" s="14">
        <f t="shared" si="2"/>
        <v>25973</v>
      </c>
      <c r="J122" s="47">
        <v>8285.512</v>
      </c>
      <c r="K122" s="34">
        <v>8496.364</v>
      </c>
      <c r="L122" s="34">
        <v>8496.364</v>
      </c>
      <c r="M122" s="22">
        <f>E122+F122+G122+H122+J122+L122+K122</f>
        <v>51251.240000000005</v>
      </c>
    </row>
    <row r="123" spans="1:13" ht="22.5" customHeight="1">
      <c r="A123" s="56"/>
      <c r="B123" s="56"/>
      <c r="C123" s="62"/>
      <c r="D123" s="8" t="s">
        <v>11</v>
      </c>
      <c r="E123" s="18">
        <v>0</v>
      </c>
      <c r="F123" s="18">
        <v>0</v>
      </c>
      <c r="G123" s="23">
        <v>0</v>
      </c>
      <c r="H123" s="18">
        <v>0</v>
      </c>
      <c r="I123" s="14">
        <f t="shared" si="2"/>
        <v>0</v>
      </c>
      <c r="J123" s="18">
        <v>0</v>
      </c>
      <c r="K123" s="18" t="s">
        <v>65</v>
      </c>
      <c r="L123" s="18">
        <v>0</v>
      </c>
      <c r="M123" s="22">
        <f>E123+F123+G123+H123+J123+L123</f>
        <v>0</v>
      </c>
    </row>
    <row r="124" spans="1:13" ht="32.25" customHeight="1">
      <c r="A124" s="56"/>
      <c r="B124" s="56"/>
      <c r="C124" s="62"/>
      <c r="D124" s="8" t="s">
        <v>12</v>
      </c>
      <c r="E124" s="18">
        <v>0</v>
      </c>
      <c r="F124" s="18">
        <v>0</v>
      </c>
      <c r="G124" s="23">
        <v>0</v>
      </c>
      <c r="H124" s="18">
        <v>0</v>
      </c>
      <c r="I124" s="14">
        <f t="shared" si="2"/>
        <v>0</v>
      </c>
      <c r="J124" s="18">
        <v>0</v>
      </c>
      <c r="K124" s="18" t="s">
        <v>65</v>
      </c>
      <c r="L124" s="18">
        <v>0</v>
      </c>
      <c r="M124" s="22">
        <f>E124+F124+G124+H124+J124+L124</f>
        <v>0</v>
      </c>
    </row>
    <row r="125" spans="1:13" ht="32.25" customHeight="1">
      <c r="A125" s="75" t="s">
        <v>74</v>
      </c>
      <c r="B125" s="71" t="s">
        <v>34</v>
      </c>
      <c r="C125" s="68" t="s">
        <v>75</v>
      </c>
      <c r="D125" s="10" t="s">
        <v>33</v>
      </c>
      <c r="E125" s="18">
        <v>0</v>
      </c>
      <c r="F125" s="18">
        <v>0</v>
      </c>
      <c r="G125" s="23">
        <v>0</v>
      </c>
      <c r="H125" s="18">
        <v>0</v>
      </c>
      <c r="I125" s="14"/>
      <c r="J125" s="49">
        <v>259.55</v>
      </c>
      <c r="K125" s="17">
        <v>193.75</v>
      </c>
      <c r="L125" s="17">
        <v>193.75</v>
      </c>
      <c r="M125" s="21">
        <v>581.2</v>
      </c>
    </row>
    <row r="126" spans="1:13" ht="32.25" customHeight="1">
      <c r="A126" s="76"/>
      <c r="B126" s="72"/>
      <c r="C126" s="69"/>
      <c r="D126" s="8" t="s">
        <v>9</v>
      </c>
      <c r="E126" s="18">
        <v>0</v>
      </c>
      <c r="F126" s="18">
        <v>0</v>
      </c>
      <c r="G126" s="23">
        <v>0</v>
      </c>
      <c r="H126" s="18">
        <v>0</v>
      </c>
      <c r="I126" s="14"/>
      <c r="J126" s="47">
        <v>259.55</v>
      </c>
      <c r="K126" s="34">
        <v>193.75</v>
      </c>
      <c r="L126" s="34">
        <v>193.75</v>
      </c>
      <c r="M126" s="22">
        <v>581.2</v>
      </c>
    </row>
    <row r="127" spans="1:13" ht="32.25" customHeight="1">
      <c r="A127" s="76"/>
      <c r="B127" s="72"/>
      <c r="C127" s="69"/>
      <c r="D127" s="8" t="s">
        <v>10</v>
      </c>
      <c r="E127" s="18">
        <v>0</v>
      </c>
      <c r="F127" s="18">
        <v>0</v>
      </c>
      <c r="G127" s="23">
        <v>0</v>
      </c>
      <c r="H127" s="18">
        <v>0</v>
      </c>
      <c r="I127" s="14"/>
      <c r="J127" s="48">
        <v>0</v>
      </c>
      <c r="K127" s="18" t="s">
        <v>65</v>
      </c>
      <c r="L127" s="18">
        <v>0</v>
      </c>
      <c r="M127" s="22">
        <f>E127+F127+G127+H127+J127+L127</f>
        <v>0</v>
      </c>
    </row>
    <row r="128" spans="1:13" ht="32.25" customHeight="1">
      <c r="A128" s="76"/>
      <c r="B128" s="72"/>
      <c r="C128" s="69"/>
      <c r="D128" s="8" t="s">
        <v>11</v>
      </c>
      <c r="E128" s="18">
        <v>0</v>
      </c>
      <c r="F128" s="18">
        <v>0</v>
      </c>
      <c r="G128" s="23">
        <v>0</v>
      </c>
      <c r="H128" s="18">
        <v>0</v>
      </c>
      <c r="I128" s="14">
        <f>SUM(E128:H128)</f>
        <v>0</v>
      </c>
      <c r="J128" s="48">
        <v>0</v>
      </c>
      <c r="K128" s="18" t="s">
        <v>65</v>
      </c>
      <c r="L128" s="18">
        <v>0</v>
      </c>
      <c r="M128" s="22">
        <f>E128+F128+G128+H128+J128+L128</f>
        <v>0</v>
      </c>
    </row>
    <row r="129" spans="1:13" ht="32.25" customHeight="1">
      <c r="A129" s="77"/>
      <c r="B129" s="73"/>
      <c r="C129" s="70"/>
      <c r="D129" s="8" t="s">
        <v>12</v>
      </c>
      <c r="E129" s="18">
        <v>0</v>
      </c>
      <c r="F129" s="18">
        <v>0</v>
      </c>
      <c r="G129" s="23">
        <v>0</v>
      </c>
      <c r="H129" s="18">
        <v>0</v>
      </c>
      <c r="I129" s="14">
        <f>SUM(E129:H129)</f>
        <v>0</v>
      </c>
      <c r="J129" s="48">
        <v>0</v>
      </c>
      <c r="K129" s="18" t="s">
        <v>65</v>
      </c>
      <c r="L129" s="18">
        <v>0</v>
      </c>
      <c r="M129" s="22">
        <f>E129+F129+G129+H129+J129+L129</f>
        <v>0</v>
      </c>
    </row>
    <row r="130" spans="1:13" ht="32.25" customHeight="1">
      <c r="A130" s="63" t="s">
        <v>76</v>
      </c>
      <c r="B130" s="63" t="s">
        <v>77</v>
      </c>
      <c r="C130" s="68" t="s">
        <v>78</v>
      </c>
      <c r="D130" s="10" t="s">
        <v>33</v>
      </c>
      <c r="E130" s="18">
        <v>0</v>
      </c>
      <c r="F130" s="18">
        <v>0</v>
      </c>
      <c r="G130" s="23">
        <v>0</v>
      </c>
      <c r="H130" s="18">
        <v>0</v>
      </c>
      <c r="I130" s="14"/>
      <c r="J130" s="49">
        <v>259.55</v>
      </c>
      <c r="K130" s="17">
        <v>193.75</v>
      </c>
      <c r="L130" s="17">
        <v>193.75</v>
      </c>
      <c r="M130" s="22">
        <v>581.2</v>
      </c>
    </row>
    <row r="131" spans="1:13" ht="32.25" customHeight="1">
      <c r="A131" s="64"/>
      <c r="B131" s="64"/>
      <c r="C131" s="69"/>
      <c r="D131" s="8" t="s">
        <v>9</v>
      </c>
      <c r="E131" s="18">
        <v>0</v>
      </c>
      <c r="F131" s="18">
        <v>0</v>
      </c>
      <c r="G131" s="23">
        <v>0</v>
      </c>
      <c r="H131" s="18">
        <v>0</v>
      </c>
      <c r="I131" s="14"/>
      <c r="J131" s="47">
        <v>259.55</v>
      </c>
      <c r="K131" s="34">
        <v>193.75</v>
      </c>
      <c r="L131" s="34">
        <v>193.75</v>
      </c>
      <c r="M131" s="22">
        <v>581.2</v>
      </c>
    </row>
    <row r="132" spans="1:13" ht="32.25" customHeight="1">
      <c r="A132" s="64"/>
      <c r="B132" s="64"/>
      <c r="C132" s="69"/>
      <c r="D132" s="8" t="s">
        <v>10</v>
      </c>
      <c r="E132" s="18">
        <v>0</v>
      </c>
      <c r="F132" s="18">
        <v>0</v>
      </c>
      <c r="G132" s="23">
        <v>0</v>
      </c>
      <c r="H132" s="18">
        <v>0</v>
      </c>
      <c r="I132" s="14"/>
      <c r="J132" s="18">
        <v>0</v>
      </c>
      <c r="K132" s="18" t="s">
        <v>65</v>
      </c>
      <c r="L132" s="18">
        <v>0</v>
      </c>
      <c r="M132" s="22">
        <f>E132+F132+G132+H132+J132+L132</f>
        <v>0</v>
      </c>
    </row>
    <row r="133" spans="1:13" ht="32.25" customHeight="1">
      <c r="A133" s="64"/>
      <c r="B133" s="64"/>
      <c r="C133" s="69"/>
      <c r="D133" s="8" t="s">
        <v>11</v>
      </c>
      <c r="E133" s="18">
        <v>0</v>
      </c>
      <c r="F133" s="18">
        <v>0</v>
      </c>
      <c r="G133" s="23">
        <v>0</v>
      </c>
      <c r="H133" s="18">
        <v>0</v>
      </c>
      <c r="I133" s="14">
        <f>SUM(E133:H133)</f>
        <v>0</v>
      </c>
      <c r="J133" s="18">
        <v>0</v>
      </c>
      <c r="K133" s="18" t="s">
        <v>65</v>
      </c>
      <c r="L133" s="18">
        <v>0</v>
      </c>
      <c r="M133" s="22" t="s">
        <v>65</v>
      </c>
    </row>
    <row r="134" spans="1:13" ht="32.25" customHeight="1">
      <c r="A134" s="65"/>
      <c r="B134" s="65"/>
      <c r="C134" s="70"/>
      <c r="D134" s="8" t="s">
        <v>12</v>
      </c>
      <c r="E134" s="18">
        <v>0</v>
      </c>
      <c r="F134" s="18">
        <v>0</v>
      </c>
      <c r="G134" s="23">
        <v>0</v>
      </c>
      <c r="H134" s="18">
        <v>0</v>
      </c>
      <c r="I134" s="14">
        <f>SUM(E134:H134)</f>
        <v>0</v>
      </c>
      <c r="J134" s="18">
        <v>0</v>
      </c>
      <c r="K134" s="18" t="s">
        <v>65</v>
      </c>
      <c r="L134" s="18">
        <v>0</v>
      </c>
      <c r="M134" s="22" t="s">
        <v>65</v>
      </c>
    </row>
    <row r="135" spans="1:13" ht="18.75" customHeight="1">
      <c r="A135" s="56" t="s">
        <v>56</v>
      </c>
      <c r="B135" s="66" t="s">
        <v>29</v>
      </c>
      <c r="C135" s="62" t="s">
        <v>30</v>
      </c>
      <c r="D135" s="10" t="s">
        <v>33</v>
      </c>
      <c r="E135" s="17">
        <f>E136+E137+E138+E139</f>
        <v>16726.1</v>
      </c>
      <c r="F135" s="17">
        <f>F136+F137+F138+F139</f>
        <v>15056.35</v>
      </c>
      <c r="G135" s="21">
        <f>G136+G137+G138+G139</f>
        <v>14793.116</v>
      </c>
      <c r="H135" s="21">
        <v>15491.231</v>
      </c>
      <c r="I135" s="14">
        <f t="shared" si="2"/>
        <v>62066.797</v>
      </c>
      <c r="J135" s="21">
        <v>14510.8</v>
      </c>
      <c r="K135" s="17">
        <v>13600</v>
      </c>
      <c r="L135" s="17">
        <v>13600</v>
      </c>
      <c r="M135" s="21">
        <f>E135+F135+G135+H135+J135+L135+K135</f>
        <v>103777.597</v>
      </c>
    </row>
    <row r="136" spans="1:13" ht="15" customHeight="1">
      <c r="A136" s="56"/>
      <c r="B136" s="66"/>
      <c r="C136" s="62"/>
      <c r="D136" s="8" t="s">
        <v>9</v>
      </c>
      <c r="E136" s="18">
        <v>16726.1</v>
      </c>
      <c r="F136" s="18">
        <f>14500+556.35</f>
        <v>15056.35</v>
      </c>
      <c r="G136" s="23">
        <v>14793.116</v>
      </c>
      <c r="H136" s="23">
        <v>15491.231</v>
      </c>
      <c r="I136" s="14">
        <f t="shared" si="2"/>
        <v>62066.797</v>
      </c>
      <c r="J136" s="23">
        <v>14510.8</v>
      </c>
      <c r="K136" s="18">
        <v>13600</v>
      </c>
      <c r="L136" s="18">
        <v>13600</v>
      </c>
      <c r="M136" s="22">
        <f>E136+F136+G136+H136+J136+L136+K136</f>
        <v>103777.597</v>
      </c>
    </row>
    <row r="137" spans="1:13" ht="15.75" customHeight="1">
      <c r="A137" s="56"/>
      <c r="B137" s="66"/>
      <c r="C137" s="62"/>
      <c r="D137" s="8" t="s">
        <v>10</v>
      </c>
      <c r="E137" s="18">
        <v>0</v>
      </c>
      <c r="F137" s="18">
        <v>0</v>
      </c>
      <c r="G137" s="23">
        <v>0</v>
      </c>
      <c r="H137" s="18">
        <v>0</v>
      </c>
      <c r="I137" s="14">
        <f t="shared" si="2"/>
        <v>0</v>
      </c>
      <c r="J137" s="18">
        <v>0</v>
      </c>
      <c r="K137" s="18" t="s">
        <v>65</v>
      </c>
      <c r="L137" s="18">
        <v>0</v>
      </c>
      <c r="M137" s="22">
        <f>E137+F137+G137+H137+J137+L137</f>
        <v>0</v>
      </c>
    </row>
    <row r="138" spans="1:13" ht="14.25" customHeight="1">
      <c r="A138" s="56"/>
      <c r="B138" s="66"/>
      <c r="C138" s="62"/>
      <c r="D138" s="8" t="s">
        <v>11</v>
      </c>
      <c r="E138" s="18">
        <v>0</v>
      </c>
      <c r="F138" s="18">
        <v>0</v>
      </c>
      <c r="G138" s="23">
        <v>0</v>
      </c>
      <c r="H138" s="18">
        <v>0</v>
      </c>
      <c r="I138" s="14">
        <f t="shared" si="2"/>
        <v>0</v>
      </c>
      <c r="J138" s="18">
        <v>0</v>
      </c>
      <c r="K138" s="18" t="s">
        <v>65</v>
      </c>
      <c r="L138" s="18">
        <v>0</v>
      </c>
      <c r="M138" s="22">
        <f>E138+F138+G138+H138+J138+L138</f>
        <v>0</v>
      </c>
    </row>
    <row r="139" spans="1:13" ht="17.25" customHeight="1">
      <c r="A139" s="56"/>
      <c r="B139" s="66"/>
      <c r="C139" s="62"/>
      <c r="D139" s="8" t="s">
        <v>12</v>
      </c>
      <c r="E139" s="18">
        <v>0</v>
      </c>
      <c r="F139" s="18">
        <v>0</v>
      </c>
      <c r="G139" s="23">
        <v>0</v>
      </c>
      <c r="H139" s="18">
        <v>0</v>
      </c>
      <c r="I139" s="14">
        <f t="shared" si="2"/>
        <v>0</v>
      </c>
      <c r="J139" s="18">
        <v>0</v>
      </c>
      <c r="K139" s="18" t="s">
        <v>65</v>
      </c>
      <c r="L139" s="18">
        <v>0</v>
      </c>
      <c r="M139" s="22">
        <f>E139+F139+G139+H139+J139+L139</f>
        <v>0</v>
      </c>
    </row>
    <row r="140" spans="1:13" ht="16.5" customHeight="1">
      <c r="A140" s="56" t="s">
        <v>57</v>
      </c>
      <c r="B140" s="66" t="s">
        <v>29</v>
      </c>
      <c r="C140" s="62" t="s">
        <v>36</v>
      </c>
      <c r="D140" s="10" t="s">
        <v>33</v>
      </c>
      <c r="E140" s="17">
        <f>E141+E142+E143+E144</f>
        <v>574.1</v>
      </c>
      <c r="F140" s="17">
        <f>F141+F142+F143+F144</f>
        <v>751.1</v>
      </c>
      <c r="G140" s="21">
        <f>G141+G142+G143+G144</f>
        <v>865.4526</v>
      </c>
      <c r="H140" s="21">
        <v>900.541</v>
      </c>
      <c r="I140" s="14">
        <f t="shared" si="2"/>
        <v>3091.1936</v>
      </c>
      <c r="J140" s="17">
        <v>1250</v>
      </c>
      <c r="K140" s="17">
        <v>700</v>
      </c>
      <c r="L140" s="17">
        <v>725</v>
      </c>
      <c r="M140" s="21">
        <f>E140+F140+G140+H140+J140+L140+K140</f>
        <v>5766.1936000000005</v>
      </c>
    </row>
    <row r="141" spans="1:13" ht="21.75" customHeight="1">
      <c r="A141" s="56"/>
      <c r="B141" s="66"/>
      <c r="C141" s="62"/>
      <c r="D141" s="8" t="s">
        <v>9</v>
      </c>
      <c r="E141" s="16">
        <v>574.1</v>
      </c>
      <c r="F141" s="16">
        <f>650+101.1</f>
        <v>751.1</v>
      </c>
      <c r="G141" s="22">
        <v>865.4526</v>
      </c>
      <c r="H141" s="22">
        <v>900.541</v>
      </c>
      <c r="I141" s="14">
        <f t="shared" si="2"/>
        <v>3091.1936</v>
      </c>
      <c r="J141" s="16">
        <v>1250</v>
      </c>
      <c r="K141" s="16">
        <v>700</v>
      </c>
      <c r="L141" s="16">
        <v>725</v>
      </c>
      <c r="M141" s="22">
        <f>E141+F141+G141+H141+J141+L141+K141</f>
        <v>5766.1936000000005</v>
      </c>
    </row>
    <row r="142" spans="1:13" ht="24.75" customHeight="1">
      <c r="A142" s="56"/>
      <c r="B142" s="66"/>
      <c r="C142" s="62"/>
      <c r="D142" s="8" t="s">
        <v>10</v>
      </c>
      <c r="E142" s="16">
        <v>0</v>
      </c>
      <c r="F142" s="16">
        <v>0</v>
      </c>
      <c r="G142" s="22">
        <v>0</v>
      </c>
      <c r="H142" s="16">
        <v>0</v>
      </c>
      <c r="I142" s="14">
        <f t="shared" si="2"/>
        <v>0</v>
      </c>
      <c r="J142" s="16">
        <v>0</v>
      </c>
      <c r="K142" s="16" t="s">
        <v>65</v>
      </c>
      <c r="L142" s="16">
        <v>0</v>
      </c>
      <c r="M142" s="22">
        <f>E142+F142+G142+H142+J142+L142</f>
        <v>0</v>
      </c>
    </row>
    <row r="143" spans="1:13" ht="22.5" customHeight="1">
      <c r="A143" s="56"/>
      <c r="B143" s="66"/>
      <c r="C143" s="62"/>
      <c r="D143" s="8" t="s">
        <v>11</v>
      </c>
      <c r="E143" s="16">
        <v>0</v>
      </c>
      <c r="F143" s="16">
        <v>0</v>
      </c>
      <c r="G143" s="22">
        <v>0</v>
      </c>
      <c r="H143" s="16">
        <v>0</v>
      </c>
      <c r="I143" s="14">
        <f t="shared" si="2"/>
        <v>0</v>
      </c>
      <c r="J143" s="16">
        <v>0</v>
      </c>
      <c r="K143" s="16" t="s">
        <v>65</v>
      </c>
      <c r="L143" s="16">
        <v>0</v>
      </c>
      <c r="M143" s="22">
        <f>E143+F143+G143+H143+J143+L143</f>
        <v>0</v>
      </c>
    </row>
    <row r="144" spans="1:13" ht="19.5" customHeight="1">
      <c r="A144" s="56"/>
      <c r="B144" s="66"/>
      <c r="C144" s="62"/>
      <c r="D144" s="8" t="s">
        <v>12</v>
      </c>
      <c r="E144" s="16">
        <v>0</v>
      </c>
      <c r="F144" s="16">
        <v>0</v>
      </c>
      <c r="G144" s="22">
        <v>0</v>
      </c>
      <c r="H144" s="16">
        <v>0</v>
      </c>
      <c r="I144" s="14">
        <f t="shared" si="2"/>
        <v>0</v>
      </c>
      <c r="J144" s="16">
        <v>0</v>
      </c>
      <c r="K144" s="16" t="s">
        <v>65</v>
      </c>
      <c r="L144" s="16">
        <v>0</v>
      </c>
      <c r="M144" s="22">
        <f>E144+F144+G144+H144+J144+L144</f>
        <v>0</v>
      </c>
    </row>
    <row r="145" spans="1:13" ht="28.5" customHeight="1">
      <c r="A145" s="53" t="s">
        <v>58</v>
      </c>
      <c r="B145" s="54" t="s">
        <v>29</v>
      </c>
      <c r="C145" s="55" t="s">
        <v>37</v>
      </c>
      <c r="D145" s="25" t="s">
        <v>33</v>
      </c>
      <c r="E145" s="26">
        <f>E146+E147+E148+E149</f>
        <v>0</v>
      </c>
      <c r="F145" s="26">
        <v>5691.13</v>
      </c>
      <c r="G145" s="27">
        <f>G146+G147+G148+G149</f>
        <v>5000.82019</v>
      </c>
      <c r="H145" s="38">
        <v>4684.24727</v>
      </c>
      <c r="I145" s="28">
        <f t="shared" si="2"/>
        <v>15376.19746</v>
      </c>
      <c r="J145" s="51">
        <v>6722.857</v>
      </c>
      <c r="K145" s="26">
        <v>2450</v>
      </c>
      <c r="L145" s="26">
        <v>2500</v>
      </c>
      <c r="M145" s="27">
        <f>E145+F145+G145+H145+J145+L145+K145</f>
        <v>27049.05446</v>
      </c>
    </row>
    <row r="146" spans="1:13" ht="21.75" customHeight="1">
      <c r="A146" s="53"/>
      <c r="B146" s="54"/>
      <c r="C146" s="55"/>
      <c r="D146" s="29" t="s">
        <v>9</v>
      </c>
      <c r="E146" s="30">
        <v>0</v>
      </c>
      <c r="F146" s="30">
        <f>2200-674.49</f>
        <v>1525.51</v>
      </c>
      <c r="G146" s="31">
        <v>2294.43119</v>
      </c>
      <c r="H146" s="39">
        <v>2107.91127</v>
      </c>
      <c r="I146" s="28">
        <f t="shared" si="2"/>
        <v>5927.85246</v>
      </c>
      <c r="J146" s="50">
        <v>2353</v>
      </c>
      <c r="K146" s="30">
        <v>2450</v>
      </c>
      <c r="L146" s="30">
        <v>2500</v>
      </c>
      <c r="M146" s="31">
        <f>E146+F146+G146+H146+J146+L146+K146</f>
        <v>13230.85246</v>
      </c>
    </row>
    <row r="147" spans="1:13" ht="23.25" customHeight="1">
      <c r="A147" s="53"/>
      <c r="B147" s="54"/>
      <c r="C147" s="55"/>
      <c r="D147" s="29" t="s">
        <v>10</v>
      </c>
      <c r="E147" s="30">
        <v>0</v>
      </c>
      <c r="F147" s="30">
        <f>2508.992+796.062+100.00216</f>
        <v>3405.05616</v>
      </c>
      <c r="G147" s="31">
        <v>2706.389</v>
      </c>
      <c r="H147" s="36">
        <v>2576.336</v>
      </c>
      <c r="I147" s="28">
        <f t="shared" si="2"/>
        <v>8687.78116</v>
      </c>
      <c r="J147" s="52">
        <v>4369.857</v>
      </c>
      <c r="K147" s="30" t="s">
        <v>65</v>
      </c>
      <c r="L147" s="30">
        <v>0</v>
      </c>
      <c r="M147" s="31">
        <f>E147+F147+G147+H147+J147+L147</f>
        <v>13057.63816</v>
      </c>
    </row>
    <row r="148" spans="1:13" ht="17.25" customHeight="1">
      <c r="A148" s="53"/>
      <c r="B148" s="54"/>
      <c r="C148" s="55"/>
      <c r="D148" s="29" t="s">
        <v>11</v>
      </c>
      <c r="E148" s="30">
        <v>0</v>
      </c>
      <c r="F148" s="30">
        <v>760.556</v>
      </c>
      <c r="G148" s="31">
        <v>0</v>
      </c>
      <c r="H148" s="30">
        <v>0</v>
      </c>
      <c r="I148" s="28">
        <f t="shared" si="2"/>
        <v>760.556</v>
      </c>
      <c r="J148" s="30">
        <v>0</v>
      </c>
      <c r="K148" s="30" t="s">
        <v>65</v>
      </c>
      <c r="L148" s="30">
        <v>0</v>
      </c>
      <c r="M148" s="31">
        <f>E148+F148+G148+H148+J148+L148</f>
        <v>760.556</v>
      </c>
    </row>
    <row r="149" spans="1:13" ht="19.5" customHeight="1">
      <c r="A149" s="53"/>
      <c r="B149" s="54"/>
      <c r="C149" s="55"/>
      <c r="D149" s="29" t="s">
        <v>12</v>
      </c>
      <c r="E149" s="30">
        <v>0</v>
      </c>
      <c r="F149" s="30">
        <v>0</v>
      </c>
      <c r="G149" s="31">
        <v>0</v>
      </c>
      <c r="H149" s="30">
        <v>0</v>
      </c>
      <c r="I149" s="28">
        <f t="shared" si="2"/>
        <v>0</v>
      </c>
      <c r="J149" s="30">
        <v>0</v>
      </c>
      <c r="K149" s="30" t="s">
        <v>65</v>
      </c>
      <c r="L149" s="30">
        <v>0</v>
      </c>
      <c r="M149" s="31">
        <f>E149+F149+G149+H149+J149+L149</f>
        <v>0</v>
      </c>
    </row>
    <row r="150" spans="1:13" ht="15.75">
      <c r="A150" s="53" t="s">
        <v>66</v>
      </c>
      <c r="B150" s="54" t="s">
        <v>29</v>
      </c>
      <c r="C150" s="55" t="s">
        <v>67</v>
      </c>
      <c r="D150" s="25" t="s">
        <v>33</v>
      </c>
      <c r="E150" s="26">
        <f>E151+E152+E153+E154</f>
        <v>0</v>
      </c>
      <c r="F150" s="26" t="s">
        <v>65</v>
      </c>
      <c r="G150" s="27" t="s">
        <v>65</v>
      </c>
      <c r="H150" s="26" t="s">
        <v>65</v>
      </c>
      <c r="I150" s="28">
        <f>SUM(E150:H150)</f>
        <v>0</v>
      </c>
      <c r="J150" s="26">
        <v>3000</v>
      </c>
      <c r="K150" s="26">
        <v>3000</v>
      </c>
      <c r="L150" s="26">
        <v>1000</v>
      </c>
      <c r="M150" s="32">
        <f>J150+K150+L150</f>
        <v>7000</v>
      </c>
    </row>
    <row r="151" spans="1:13" ht="15.75">
      <c r="A151" s="53"/>
      <c r="B151" s="54"/>
      <c r="C151" s="55"/>
      <c r="D151" s="29" t="s">
        <v>9</v>
      </c>
      <c r="E151" s="30">
        <v>0</v>
      </c>
      <c r="F151" s="30" t="s">
        <v>65</v>
      </c>
      <c r="G151" s="31" t="s">
        <v>65</v>
      </c>
      <c r="H151" s="30" t="s">
        <v>65</v>
      </c>
      <c r="I151" s="28">
        <f>SUM(E151:H151)</f>
        <v>0</v>
      </c>
      <c r="J151" s="30">
        <v>3000</v>
      </c>
      <c r="K151" s="30">
        <v>3000</v>
      </c>
      <c r="L151" s="30">
        <v>1000</v>
      </c>
      <c r="M151" s="31">
        <f>L151+K151+J151</f>
        <v>7000</v>
      </c>
    </row>
    <row r="152" spans="1:13" ht="15.75">
      <c r="A152" s="53"/>
      <c r="B152" s="54"/>
      <c r="C152" s="55"/>
      <c r="D152" s="29" t="s">
        <v>10</v>
      </c>
      <c r="E152" s="30">
        <v>0</v>
      </c>
      <c r="F152" s="30" t="s">
        <v>65</v>
      </c>
      <c r="G152" s="31" t="s">
        <v>65</v>
      </c>
      <c r="H152" s="30">
        <v>0</v>
      </c>
      <c r="I152" s="28">
        <f>SUM(E152:H152)</f>
        <v>0</v>
      </c>
      <c r="J152" s="30">
        <v>0</v>
      </c>
      <c r="K152" s="30" t="s">
        <v>65</v>
      </c>
      <c r="L152" s="30">
        <v>0</v>
      </c>
      <c r="M152" s="31" t="s">
        <v>65</v>
      </c>
    </row>
    <row r="153" spans="1:13" ht="15.75">
      <c r="A153" s="53"/>
      <c r="B153" s="54"/>
      <c r="C153" s="55"/>
      <c r="D153" s="29" t="s">
        <v>11</v>
      </c>
      <c r="E153" s="30">
        <v>0</v>
      </c>
      <c r="F153" s="30" t="s">
        <v>65</v>
      </c>
      <c r="G153" s="31">
        <v>0</v>
      </c>
      <c r="H153" s="30">
        <v>0</v>
      </c>
      <c r="I153" s="28">
        <f>SUM(E153:H153)</f>
        <v>0</v>
      </c>
      <c r="J153" s="30">
        <v>0</v>
      </c>
      <c r="K153" s="30" t="s">
        <v>65</v>
      </c>
      <c r="L153" s="30">
        <v>0</v>
      </c>
      <c r="M153" s="31" t="s">
        <v>65</v>
      </c>
    </row>
    <row r="154" spans="1:13" ht="15.75">
      <c r="A154" s="53"/>
      <c r="B154" s="54"/>
      <c r="C154" s="55"/>
      <c r="D154" s="29" t="s">
        <v>12</v>
      </c>
      <c r="E154" s="30">
        <v>0</v>
      </c>
      <c r="F154" s="30">
        <v>0</v>
      </c>
      <c r="G154" s="31">
        <v>0</v>
      </c>
      <c r="H154" s="30">
        <v>0</v>
      </c>
      <c r="I154" s="28">
        <f>SUM(E154:H154)</f>
        <v>0</v>
      </c>
      <c r="J154" s="30">
        <v>0</v>
      </c>
      <c r="K154" s="30" t="s">
        <v>65</v>
      </c>
      <c r="L154" s="30">
        <v>0</v>
      </c>
      <c r="M154" s="31">
        <f>E154+F154+G154+H154+J154+L154</f>
        <v>0</v>
      </c>
    </row>
  </sheetData>
  <sheetProtection/>
  <mergeCells count="86">
    <mergeCell ref="A125:A129"/>
    <mergeCell ref="B125:B129"/>
    <mergeCell ref="C125:C129"/>
    <mergeCell ref="A130:A134"/>
    <mergeCell ref="B130:B134"/>
    <mergeCell ref="C130:C134"/>
    <mergeCell ref="A85:A89"/>
    <mergeCell ref="B85:B89"/>
    <mergeCell ref="C85:C89"/>
    <mergeCell ref="A1:L14"/>
    <mergeCell ref="A15:L15"/>
    <mergeCell ref="A16:L16"/>
    <mergeCell ref="A17:L17"/>
    <mergeCell ref="A18:L18"/>
    <mergeCell ref="A75:A79"/>
    <mergeCell ref="B75:B79"/>
    <mergeCell ref="C75:C79"/>
    <mergeCell ref="B70:B74"/>
    <mergeCell ref="C70:C74"/>
    <mergeCell ref="A115:A119"/>
    <mergeCell ref="C115:C119"/>
    <mergeCell ref="C100:C104"/>
    <mergeCell ref="B115:B119"/>
    <mergeCell ref="A105:A109"/>
    <mergeCell ref="B100:B104"/>
    <mergeCell ref="B95:B99"/>
    <mergeCell ref="A19:L19"/>
    <mergeCell ref="A65:A69"/>
    <mergeCell ref="B65:B69"/>
    <mergeCell ref="C65:C69"/>
    <mergeCell ref="A70:A74"/>
    <mergeCell ref="A140:A144"/>
    <mergeCell ref="B140:B144"/>
    <mergeCell ref="C140:C144"/>
    <mergeCell ref="B105:B109"/>
    <mergeCell ref="C105:C109"/>
    <mergeCell ref="A135:A139"/>
    <mergeCell ref="B135:B139"/>
    <mergeCell ref="C135:C139"/>
    <mergeCell ref="B110:B114"/>
    <mergeCell ref="C110:C114"/>
    <mergeCell ref="B35:B39"/>
    <mergeCell ref="C35:C39"/>
    <mergeCell ref="A40:A44"/>
    <mergeCell ref="B40:B44"/>
    <mergeCell ref="C40:C44"/>
    <mergeCell ref="A45:A49"/>
    <mergeCell ref="B45:B49"/>
    <mergeCell ref="C95:C99"/>
    <mergeCell ref="A25:A29"/>
    <mergeCell ref="B25:B29"/>
    <mergeCell ref="C25:C29"/>
    <mergeCell ref="B60:B64"/>
    <mergeCell ref="C60:C64"/>
    <mergeCell ref="A30:A34"/>
    <mergeCell ref="B30:B34"/>
    <mergeCell ref="C30:C34"/>
    <mergeCell ref="A35:A39"/>
    <mergeCell ref="B120:B124"/>
    <mergeCell ref="C120:C124"/>
    <mergeCell ref="A110:A114"/>
    <mergeCell ref="A95:A99"/>
    <mergeCell ref="A90:A94"/>
    <mergeCell ref="B90:B94"/>
    <mergeCell ref="C90:C94"/>
    <mergeCell ref="A100:A104"/>
    <mergeCell ref="A55:A59"/>
    <mergeCell ref="B55:B59"/>
    <mergeCell ref="C55:C59"/>
    <mergeCell ref="A145:A149"/>
    <mergeCell ref="B145:B149"/>
    <mergeCell ref="C145:C149"/>
    <mergeCell ref="A80:A84"/>
    <mergeCell ref="B80:B84"/>
    <mergeCell ref="C80:C84"/>
    <mergeCell ref="A120:A124"/>
    <mergeCell ref="A150:A154"/>
    <mergeCell ref="B150:B154"/>
    <mergeCell ref="C150:C154"/>
    <mergeCell ref="A60:A64"/>
    <mergeCell ref="M22:M23"/>
    <mergeCell ref="E22:L22"/>
    <mergeCell ref="C45:C49"/>
    <mergeCell ref="A50:A54"/>
    <mergeCell ref="B50:B54"/>
    <mergeCell ref="C50:C54"/>
  </mergeCells>
  <printOptions/>
  <pageMargins left="0.4724409448818898" right="0.15748031496062992" top="0.31496062992125984" bottom="0.35433070866141736" header="0.31496062992125984" footer="0.31496062992125984"/>
  <pageSetup fitToHeight="0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Шамрай_ЮС</cp:lastModifiedBy>
  <cp:lastPrinted>2018-08-16T00:09:46Z</cp:lastPrinted>
  <dcterms:created xsi:type="dcterms:W3CDTF">2015-09-15T05:43:17Z</dcterms:created>
  <dcterms:modified xsi:type="dcterms:W3CDTF">2018-08-22T05:16:37Z</dcterms:modified>
  <cp:category/>
  <cp:version/>
  <cp:contentType/>
  <cp:contentStatus/>
</cp:coreProperties>
</file>